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WebWorks\鹿児島県市町村総合事務組合\k-soukumi.net\news\excel\"/>
    </mc:Choice>
  </mc:AlternateContent>
  <xr:revisionPtr revIDLastSave="0" documentId="13_ncr:1_{B9827F6E-ABE0-4E17-B8BC-88E542DC689F}" xr6:coauthVersionLast="47" xr6:coauthVersionMax="47" xr10:uidLastSave="{00000000-0000-0000-0000-000000000000}"/>
  <bookViews>
    <workbookView xWindow="3375" yWindow="465" windowWidth="18795" windowHeight="1506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25" l="1"/>
  <c r="L11" i="25"/>
  <c r="L10" i="22"/>
  <c r="L17" i="23"/>
  <c r="AA19" i="21"/>
  <c r="AA10" i="21"/>
  <c r="N57" i="21"/>
  <c r="N49" i="21"/>
  <c r="AA13" i="21" l="1"/>
  <c r="AA7" i="21"/>
  <c r="L9" i="22" l="1"/>
  <c r="L15" i="25" l="1"/>
  <c r="AA22" i="21"/>
  <c r="AA25" i="21" s="1"/>
  <c r="AE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L52" i="25"/>
  <c r="L54" i="25" s="1"/>
  <c r="O59" i="25" s="1"/>
  <c r="AA24" i="21" l="1"/>
  <c r="AA61" i="21" s="1"/>
  <c r="AA62" i="21" s="1"/>
  <c r="N62" i="21"/>
  <c r="J12" i="23"/>
  <c r="J11" i="23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<sst xmlns="http://schemas.openxmlformats.org/spreadsheetml/2006/main" count="217" uniqueCount="180">
  <si>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</si>
  <si>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</si>
  <si>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</si>
  <si>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</si>
  <si>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</si>
  <si>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</si>
  <si>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</si>
  <si>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</si>
  <si>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</si>
  <si>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</si>
  <si>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</si>
  <si>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</si>
  <si>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</si>
  <si>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</si>
  <si>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</si>
  <si>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</si>
  <si>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</si>
  <si>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</si>
  <si>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</si>
  <si>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</si>
  <si>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</si>
  <si>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</si>
  <si>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</si>
  <si>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</si>
  <si>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</si>
  <si>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</si>
  <si>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</si>
  <si>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</si>
  <si>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</si>
  <si>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</si>
  <si>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</si>
  <si>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</si>
  <si>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</si>
  <si>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</si>
  <si>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</si>
  <si>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</si>
  <si>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</si>
  <si>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</si>
  <si>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</si>
  <si>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</si>
  <si>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</si>
  <si>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</si>
  <si>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</si>
  <si>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</si>
  <si>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</si>
  <si>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</si>
  <si>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</si>
  <si>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</si>
  <si>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</si>
  <si>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</si>
  <si>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</si>
  <si>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</si>
  <si>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</si>
  <si>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</si>
  <si>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</si>
  <si>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</si>
  <si>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</si>
  <si>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</si>
  <si>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</si>
  <si>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</si>
  <si>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</si>
  <si>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</si>
  <si>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</si>
  <si>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</si>
  <si>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</si>
  <si>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</si>
  <si>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</si>
  <si>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</si>
  <si>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</si>
  <si>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</si>
  <si>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</si>
  <si>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</si>
  <si>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</si>
  <si>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</si>
  <si>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</si>
  <si>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</si>
  <si>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</si>
  <si>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</si>
  <si>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</si>
  <si>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</si>
  <si>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</si>
  <si>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</si>
  <si>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</si>
  <si>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</si>
  <si>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</si>
  <si>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</si>
  <si>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</si>
  <si>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</si>
  <si>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</si>
  <si>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</si>
  <si>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</si>
  <si>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</si>
  <si>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</si>
  <si>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</si>
  <si>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</si>
  <si>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</si>
  <si>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</si>
  <si>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</si>
  <si>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</si>
  <si>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</si>
  <si>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</si>
  <si>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</si>
  <si>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</si>
  <si>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</si>
  <si>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</si>
  <si>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</si>
  <si>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</si>
  <si>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</si>
  <si>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</si>
  <si>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</si>
  <si>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</si>
  <si>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</si>
  <si>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</si>
  <si>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</si>
  <si>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</si>
  <si>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</si>
  <si>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</si>
  <si>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</si>
  <si>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</si>
  <si>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</si>
  <si>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</si>
  <si>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</si>
  <si>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</si>
  <si>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</si>
  <si>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</si>
  <si>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</si>
  <si>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</si>
  <si>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</si>
  <si>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</si>
  <si>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</si>
  <si>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</si>
  <si>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</si>
  <si>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</si>
  <si>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</si>
  <si>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</si>
  <si>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</si>
  <si>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</si>
  <si>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</si>
  <si>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</si>
  <si>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</si>
  <si>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</si>
  <si>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</si>
  <si>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</si>
  <si>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</si>
  <si>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</si>
  <si>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</si>
  <si>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</si>
  <si>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</si>
  <si>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</si>
  <si>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</si>
  <si>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</si>
  <si>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</si>
  <si>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</si>
  <si>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</si>
  <si>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</si>
  <si>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</si>
  <si>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</si>
  <si>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</si>
  <si>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</si>
  <si>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</si>
  <si>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</si>
  <si>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</si>
  <si>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</si>
  <si>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</si>
  <si>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</si>
  <si>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</si>
  <si>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</si>
  <si>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</si>
  <si>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</si>
  <si>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</si>
  <si>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</si>
  <si>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交通災害事業</t>
    <rPh sb="0" eb="2">
      <t>コウツウ</t>
    </rPh>
    <rPh sb="2" eb="4">
      <t>サイガイ</t>
    </rPh>
    <rPh sb="4" eb="6">
      <t>ジギョウ</t>
    </rPh>
    <phoneticPr fontId="3"/>
  </si>
  <si>
    <t>交通災害事業</t>
    <phoneticPr fontId="3"/>
  </si>
  <si>
    <t>（令和　 4年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</si>
  <si>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　令和　 3年　4月　　1日</t>
    <rPh sb="0" eb="1">
      <t>ジ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</si>
  <si>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至　　令和　 4年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</si>
  <si>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令和　 3年　4月　　1日</t>
    <rPh sb="0" eb="1">
      <t>ジ</t>
    </rPh>
    <rPh sb="2" eb="4">
      <t>レイワ</t>
    </rPh>
    <rPh sb="7" eb="8">
      <t>ネン</t>
    </rPh>
    <rPh sb="10" eb="11">
      <t>ガツ</t>
    </rPh>
    <rPh sb="14" eb="15">
      <t>ニチ</t>
    </rPh>
    <phoneticPr fontId="3"/>
  </si>
  <si>
    <t>至　令和　 4年　 3月　31日</t>
    <rPh sb="2" eb="4">
      <t>レイワ</t>
    </rPh>
    <phoneticPr fontId="3"/>
  </si>
  <si>
    <t>自　　令和  3年　4月　 1日</t>
    <rPh sb="0" eb="1">
      <t>ジ</t>
    </rPh>
    <rPh sb="3" eb="5">
      <t>レイワ</t>
    </rPh>
    <rPh sb="8" eb="9">
      <t>ネン</t>
    </rPh>
    <rPh sb="9" eb="10">
      <t>ヘイネン</t>
    </rPh>
    <rPh sb="11" eb="12">
      <t>ガツ</t>
    </rPh>
    <rPh sb="15" eb="16">
      <t>ニチ</t>
    </rPh>
    <phoneticPr fontId="3"/>
  </si>
  <si>
    <t>至　　令和  4年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</si>
</sst>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63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Border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Border="1">
      <alignment vertical="center"/>
    </xf>
    <xf numFmtId="0" fontId="22" fillId="0" borderId="14" xfId="0" applyFont="1" applyBorder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Border="1">
      <alignment vertical="center"/>
    </xf>
    <xf numFmtId="0" fontId="22" fillId="0" borderId="9" xfId="3" applyFont="1" applyBorder="1">
      <alignment vertical="center"/>
    </xf>
    <xf numFmtId="0" fontId="22" fillId="0" borderId="9" xfId="3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22" fillId="0" borderId="0" xfId="3" applyFont="1">
      <alignment vertical="center"/>
    </xf>
    <xf numFmtId="0" fontId="22" fillId="0" borderId="0" xfId="2" applyFo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6" fillId="0" borderId="14" xfId="3" applyFont="1" applyBorder="1">
      <alignment vertical="center"/>
    </xf>
    <xf numFmtId="0" fontId="26" fillId="0" borderId="14" xfId="3" applyFont="1" applyBorder="1" applyAlignment="1">
      <alignment horizontal="left" vertical="center"/>
    </xf>
    <xf numFmtId="0" fontId="26" fillId="0" borderId="14" xfId="0" applyFont="1" applyBorder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39" xfId="3" applyFont="1" applyBorder="1" applyAlignment="1">
      <alignment horizontal="left" vertical="center"/>
    </xf>
    <xf numFmtId="0" fontId="27" fillId="0" borderId="39" xfId="3" applyFont="1" applyBorder="1" applyAlignment="1">
      <alignment horizontal="left" vertical="center"/>
    </xf>
    <xf numFmtId="0" fontId="26" fillId="0" borderId="39" xfId="0" applyFont="1" applyBorder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Border="1">
      <alignment vertical="center"/>
    </xf>
    <xf numFmtId="0" fontId="26" fillId="0" borderId="19" xfId="3" applyFont="1" applyBorder="1">
      <alignment vertical="center"/>
    </xf>
    <xf numFmtId="0" fontId="26" fillId="0" borderId="19" xfId="3" applyFont="1" applyBorder="1" applyAlignment="1">
      <alignment horizontal="left" vertical="center"/>
    </xf>
    <xf numFmtId="0" fontId="26" fillId="0" borderId="19" xfId="0" applyFont="1" applyBorder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1" fillId="0" borderId="0" xfId="0" applyFo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Border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2" fillId="0" borderId="9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Border="1">
      <alignment vertical="center"/>
    </xf>
    <xf numFmtId="3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>
      <alignment vertical="center"/>
    </xf>
    <xf numFmtId="0" fontId="2" fillId="0" borderId="42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57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>
      <alignment vertical="center"/>
    </xf>
    <xf numFmtId="0" fontId="2" fillId="0" borderId="12" xfId="0" applyFont="1" applyBorder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>
      <selection activeCell="B1" sqref="B1"/>
    </sheetView>
  </sheetViews>
  <sheetFormatPr defaultColWidth="9" defaultRowHeight="18" customHeight="1" x14ac:dyDescent="0.15"/>
  <cols>
    <col min="1" max="1" width="0.625" style="6" customWidth="1"/>
    <col min="2" max="12" width="2.125" style="6" customWidth="1"/>
    <col min="13" max="13" width="17.25" style="6" customWidth="1"/>
    <col min="14" max="14" width="6.625" style="6" customWidth="1"/>
    <col min="15" max="15" width="9" style="6" customWidth="1"/>
    <col min="16" max="17" width="2.125" style="6" customWidth="1"/>
    <col min="18" max="25" width="3.875" style="6" customWidth="1"/>
    <col min="26" max="26" width="4.125" style="6" customWidth="1"/>
    <col min="27" max="27" width="6.625" style="6" customWidth="1"/>
    <col min="28" max="28" width="11.125" style="6" customWidth="1"/>
    <col min="29" max="29" width="0.625" style="6" customWidth="1"/>
    <col min="30" max="16384" width="9" style="6"/>
  </cols>
  <sheetData>
    <row r="1" spans="1:28" ht="18" customHeight="1" x14ac:dyDescent="0.15">
      <c r="B1" t="s">
        <v>171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 t="s">
        <v>156</v>
      </c>
      <c r="AB1" s="99"/>
    </row>
    <row r="2" spans="1:28" ht="23.25" customHeight="1" x14ac:dyDescent="0.25">
      <c r="A2" s="100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28" ht="21" customHeight="1" x14ac:dyDescent="0.15">
      <c r="B3" s="186" t="s">
        <v>173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28" s="3" customFormat="1" ht="16.5" customHeight="1" thickBot="1" x14ac:dyDescent="0.2">
      <c r="B4"/>
      <c r="AB4" s="91" t="s">
        <v>167</v>
      </c>
    </row>
    <row r="5" spans="1:28" s="101" customFormat="1" ht="14.25" customHeight="1" thickBot="1" x14ac:dyDescent="0.2">
      <c r="B5" s="171" t="s">
        <v>1</v>
      </c>
      <c r="C5" s="172"/>
      <c r="D5" s="172"/>
      <c r="E5" s="172"/>
      <c r="F5" s="172"/>
      <c r="G5" s="172"/>
      <c r="H5" s="172"/>
      <c r="I5" s="187"/>
      <c r="J5" s="187"/>
      <c r="K5" s="187"/>
      <c r="L5" s="187"/>
      <c r="M5" s="187"/>
      <c r="N5" s="188" t="s">
        <v>2</v>
      </c>
      <c r="O5" s="189"/>
      <c r="P5" s="172" t="s">
        <v>1</v>
      </c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88" t="s">
        <v>2</v>
      </c>
      <c r="AB5" s="189"/>
    </row>
    <row r="6" spans="1:28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59"/>
      <c r="O6" s="160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159"/>
      <c r="AB6" s="160"/>
    </row>
    <row r="7" spans="1:28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159">
        <f>N8+N36+N39</f>
        <v>364087000</v>
      </c>
      <c r="O7" s="160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159">
        <f>SUM(AA8:AB12)</f>
        <v>22462524</v>
      </c>
      <c r="AB7" s="160"/>
    </row>
    <row r="8" spans="1:28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159">
        <f>N9</f>
        <v>0</v>
      </c>
      <c r="O8" s="160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159"/>
      <c r="AB8" s="160"/>
    </row>
    <row r="9" spans="1:28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159">
        <f>N10+N12+N13</f>
        <v>0</v>
      </c>
      <c r="O9" s="160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159"/>
      <c r="AB9" s="160"/>
    </row>
    <row r="10" spans="1:28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159"/>
      <c r="O10" s="160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159">
        <f>21334365+1128159</f>
        <v>22462524</v>
      </c>
      <c r="AB10" s="160"/>
    </row>
    <row r="11" spans="1:28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159"/>
      <c r="O11" s="160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159"/>
      <c r="AB11" s="160"/>
    </row>
    <row r="12" spans="1:28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159"/>
      <c r="O12" s="160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159"/>
      <c r="AB12" s="160"/>
    </row>
    <row r="13" spans="1:28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79"/>
      <c r="O13" s="180"/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159">
        <f>SUM(AA14:AB21)</f>
        <v>986817</v>
      </c>
      <c r="AB13" s="160"/>
    </row>
    <row r="14" spans="1:28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159"/>
      <c r="O14" s="160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159"/>
      <c r="AB14" s="160"/>
    </row>
    <row r="15" spans="1:28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159"/>
      <c r="O15" s="160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59"/>
      <c r="AB15" s="160"/>
    </row>
    <row r="16" spans="1:28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159"/>
      <c r="O16" s="160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59"/>
      <c r="AB16" s="160"/>
    </row>
    <row r="17" spans="2:3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159"/>
      <c r="O17" s="160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59"/>
      <c r="AB17" s="160"/>
    </row>
    <row r="18" spans="2:3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159"/>
      <c r="O18" s="160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59"/>
      <c r="AB18" s="160"/>
    </row>
    <row r="19" spans="2:3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159"/>
      <c r="O19" s="160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78">
        <f>1079618+956602-1049403</f>
        <v>986817</v>
      </c>
      <c r="AB19" s="160"/>
    </row>
    <row r="20" spans="2:3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159"/>
      <c r="O20" s="160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159"/>
      <c r="AB20" s="160"/>
    </row>
    <row r="21" spans="2:3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159"/>
      <c r="O21" s="160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159"/>
      <c r="AB21" s="160"/>
    </row>
    <row r="22" spans="2:3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159"/>
      <c r="O22" s="160"/>
      <c r="P22" s="181" t="s">
        <v>29</v>
      </c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3">
        <f>SUM(AA8:AB12,AA14:AB21)</f>
        <v>23449341</v>
      </c>
      <c r="AB22" s="184"/>
    </row>
    <row r="23" spans="2:3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159"/>
      <c r="O23" s="160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4"/>
      <c r="AB23" s="95"/>
    </row>
    <row r="24" spans="2:3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159"/>
      <c r="O24" s="160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159">
        <f>N7+N57</f>
        <v>373196883</v>
      </c>
      <c r="AB24" s="160"/>
    </row>
    <row r="25" spans="2:3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159"/>
      <c r="O25" s="160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79">
        <f>N53+N54-AA22</f>
        <v>51855501</v>
      </c>
      <c r="AB25" s="180"/>
      <c r="AD25" s="6">
        <v>51855501</v>
      </c>
      <c r="AE25" s="158">
        <f>AA25-AD25</f>
        <v>0</v>
      </c>
    </row>
    <row r="26" spans="2:3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159"/>
      <c r="O26" s="160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159"/>
      <c r="AB26" s="160"/>
    </row>
    <row r="27" spans="2:3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159"/>
      <c r="O27" s="160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59"/>
      <c r="AB27" s="160"/>
    </row>
    <row r="28" spans="2:3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159"/>
      <c r="O28" s="160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59"/>
      <c r="AB28" s="160"/>
    </row>
    <row r="29" spans="2:3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159"/>
      <c r="O29" s="160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59"/>
      <c r="AB29" s="160"/>
    </row>
    <row r="30" spans="2:3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159"/>
      <c r="O30" s="160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159"/>
      <c r="AB30" s="160"/>
    </row>
    <row r="31" spans="2:3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159"/>
      <c r="O31" s="160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159"/>
      <c r="AB31" s="160"/>
    </row>
    <row r="32" spans="2:3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159"/>
      <c r="O32" s="160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59"/>
      <c r="AB32" s="160"/>
    </row>
    <row r="33" spans="2:28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159"/>
      <c r="O33" s="160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59"/>
      <c r="AB33" s="160"/>
    </row>
    <row r="34" spans="2:28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159"/>
      <c r="O34" s="160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59"/>
      <c r="AB34" s="160"/>
    </row>
    <row r="35" spans="2:28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159"/>
      <c r="O35" s="16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59"/>
      <c r="AB35" s="160"/>
    </row>
    <row r="36" spans="2:28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159"/>
      <c r="O36" s="160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159"/>
      <c r="AB36" s="160"/>
    </row>
    <row r="37" spans="2:28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159"/>
      <c r="O37" s="160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59"/>
      <c r="AB37" s="160"/>
    </row>
    <row r="38" spans="2:28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159"/>
      <c r="O38" s="160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59"/>
      <c r="AB38" s="160"/>
    </row>
    <row r="39" spans="2:28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159">
        <f>N47</f>
        <v>364087000</v>
      </c>
      <c r="O39" s="160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59"/>
      <c r="AB39" s="160"/>
    </row>
    <row r="40" spans="2:28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159"/>
      <c r="O40" s="160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59"/>
      <c r="AB40" s="160"/>
    </row>
    <row r="41" spans="2:28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159"/>
      <c r="O41" s="160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59"/>
      <c r="AB41" s="160"/>
    </row>
    <row r="42" spans="2:28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159"/>
      <c r="O42" s="160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59"/>
      <c r="AB42" s="160"/>
    </row>
    <row r="43" spans="2:28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159"/>
      <c r="O43" s="160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4"/>
      <c r="AB43" s="95"/>
    </row>
    <row r="44" spans="2:28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159"/>
      <c r="O44" s="160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4"/>
      <c r="AB44" s="95"/>
    </row>
    <row r="45" spans="2:28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159"/>
      <c r="O45" s="160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4"/>
      <c r="AB45" s="95"/>
    </row>
    <row r="46" spans="2:28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159"/>
      <c r="O46" s="160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59"/>
      <c r="AB46" s="160"/>
    </row>
    <row r="47" spans="2:28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159">
        <f>N49</f>
        <v>364087000</v>
      </c>
      <c r="O47" s="160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4"/>
      <c r="AB47" s="95"/>
    </row>
    <row r="48" spans="2:28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159"/>
      <c r="O48" s="160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159"/>
      <c r="AB48" s="160"/>
    </row>
    <row r="49" spans="2:31" ht="14.65" customHeight="1" x14ac:dyDescent="0.15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78">
        <f>363663000+424000</f>
        <v>364087000</v>
      </c>
      <c r="O49" s="160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59"/>
      <c r="AB49" s="160"/>
    </row>
    <row r="50" spans="2:31" ht="14.65" customHeight="1" x14ac:dyDescent="0.15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159"/>
      <c r="O50" s="160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59"/>
      <c r="AB50" s="160"/>
    </row>
    <row r="51" spans="2:31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159"/>
      <c r="O51" s="160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59"/>
      <c r="AB51" s="160"/>
    </row>
    <row r="52" spans="2:31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59">
        <f>N53+N54+N56</f>
        <v>84414725</v>
      </c>
      <c r="O52" s="160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59"/>
      <c r="AB52" s="160"/>
    </row>
    <row r="53" spans="2:31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78">
        <v>75304842</v>
      </c>
      <c r="O53" s="160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4"/>
      <c r="AB53" s="95"/>
    </row>
    <row r="54" spans="2:31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159"/>
      <c r="O54" s="160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159"/>
      <c r="AB54" s="160"/>
    </row>
    <row r="55" spans="2:31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159"/>
      <c r="O55" s="160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59"/>
      <c r="AB55" s="160"/>
    </row>
    <row r="56" spans="2:31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159">
        <f>N57</f>
        <v>9109883</v>
      </c>
      <c r="O56" s="160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59"/>
      <c r="AB56" s="160"/>
    </row>
    <row r="57" spans="2:31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159">
        <f>8098643+1011240</f>
        <v>9109883</v>
      </c>
      <c r="O57" s="160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59"/>
      <c r="AB57" s="160"/>
    </row>
    <row r="58" spans="2:31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159"/>
      <c r="O58" s="160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59"/>
      <c r="AB58" s="160"/>
    </row>
    <row r="59" spans="2:31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159"/>
      <c r="O59" s="160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159"/>
      <c r="AB59" s="160"/>
    </row>
    <row r="60" spans="2:31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159"/>
      <c r="O60" s="160"/>
      <c r="P60" s="161"/>
      <c r="Q60" s="162"/>
      <c r="R60" s="162"/>
      <c r="S60" s="162"/>
      <c r="T60" s="162"/>
      <c r="U60" s="162"/>
      <c r="V60" s="162"/>
      <c r="W60" s="162"/>
      <c r="X60" s="162"/>
      <c r="Y60" s="162"/>
      <c r="Z60" s="163"/>
      <c r="AA60" s="164"/>
      <c r="AB60" s="165"/>
    </row>
    <row r="61" spans="2:31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159"/>
      <c r="O61" s="160"/>
      <c r="P61" s="166" t="s">
        <v>58</v>
      </c>
      <c r="Q61" s="167"/>
      <c r="R61" s="167"/>
      <c r="S61" s="167"/>
      <c r="T61" s="167"/>
      <c r="U61" s="167"/>
      <c r="V61" s="167"/>
      <c r="W61" s="167"/>
      <c r="X61" s="167"/>
      <c r="Y61" s="167"/>
      <c r="Z61" s="168"/>
      <c r="AA61" s="169">
        <f>SUM(AA24:AB25)</f>
        <v>425052384</v>
      </c>
      <c r="AB61" s="170"/>
    </row>
    <row r="62" spans="2:31" ht="14.65" customHeight="1" thickBot="1" x14ac:dyDescent="0.2">
      <c r="B62" s="171" t="s">
        <v>59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3"/>
      <c r="N62" s="176">
        <f>N7+N52</f>
        <v>448501725</v>
      </c>
      <c r="O62" s="177"/>
      <c r="P62" s="171" t="s">
        <v>60</v>
      </c>
      <c r="Q62" s="172"/>
      <c r="R62" s="172"/>
      <c r="S62" s="172"/>
      <c r="T62" s="172"/>
      <c r="U62" s="172"/>
      <c r="V62" s="172"/>
      <c r="W62" s="172"/>
      <c r="X62" s="172"/>
      <c r="Y62" s="172"/>
      <c r="Z62" s="173"/>
      <c r="AA62" s="174">
        <f>+AA61+AA22</f>
        <v>448501725</v>
      </c>
      <c r="AB62" s="175"/>
      <c r="AE62" s="6">
        <v>38340</v>
      </c>
    </row>
    <row r="63" spans="2:31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</row>
    <row r="64" spans="2:31" ht="14.65" customHeight="1" x14ac:dyDescent="0.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AA64" s="3"/>
      <c r="AB64" s="3"/>
    </row>
    <row r="65" spans="1:28" ht="5.25" customHeight="1" x14ac:dyDescent="0.15">
      <c r="AA65" s="101"/>
      <c r="AB65" s="101"/>
    </row>
    <row r="66" spans="1:28" ht="14.65" customHeight="1" x14ac:dyDescent="0.15"/>
    <row r="67" spans="1:28" ht="14.65" customHeight="1" x14ac:dyDescent="0.15"/>
    <row r="68" spans="1:28" ht="14.65" customHeight="1" x14ac:dyDescent="0.15"/>
    <row r="69" spans="1:28" ht="14.65" customHeight="1" x14ac:dyDescent="0.15"/>
    <row r="70" spans="1:28" ht="14.65" customHeight="1" x14ac:dyDescent="0.15"/>
    <row r="71" spans="1:28" ht="14.65" customHeight="1" x14ac:dyDescent="0.15"/>
    <row r="72" spans="1:28" ht="14.65" customHeight="1" x14ac:dyDescent="0.15"/>
    <row r="73" spans="1:28" ht="14.65" customHeight="1" x14ac:dyDescent="0.15"/>
    <row r="74" spans="1:28" ht="14.65" customHeight="1" x14ac:dyDescent="0.15"/>
    <row r="75" spans="1:28" ht="14.65" customHeight="1" x14ac:dyDescent="0.15"/>
    <row r="76" spans="1:28" ht="14.65" customHeight="1" x14ac:dyDescent="0.15"/>
    <row r="77" spans="1:28" ht="14.65" customHeight="1" x14ac:dyDescent="0.15">
      <c r="A77" s="3"/>
    </row>
    <row r="78" spans="1:28" ht="14.65" customHeight="1" x14ac:dyDescent="0.15">
      <c r="A78" s="101"/>
    </row>
    <row r="79" spans="1:28" ht="14.65" customHeight="1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ht="14.65" customHeight="1" x14ac:dyDescent="0.15"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8" ht="14.65" customHeight="1" x14ac:dyDescent="0.15"/>
    <row r="82" spans="1:28" ht="14.65" customHeight="1" x14ac:dyDescent="0.15"/>
    <row r="83" spans="1:28" s="3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101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/>
    <row r="86" spans="1:28" ht="14.65" hidden="1" customHeight="1" x14ac:dyDescent="0.15"/>
    <row r="87" spans="1:28" ht="14.65" hidden="1" customHeight="1" x14ac:dyDescent="0.15"/>
    <row r="88" spans="1:28" ht="14.65" hidden="1" customHeight="1" x14ac:dyDescent="0.15"/>
    <row r="89" spans="1:28" ht="14.65" hidden="1" customHeight="1" x14ac:dyDescent="0.15"/>
    <row r="90" spans="1:28" ht="14.65" hidden="1" customHeight="1" x14ac:dyDescent="0.15"/>
    <row r="91" spans="1:28" ht="14.65" hidden="1" customHeight="1" x14ac:dyDescent="0.15"/>
    <row r="92" spans="1:28" ht="14.65" hidden="1" customHeight="1" x14ac:dyDescent="0.15"/>
    <row r="93" spans="1:28" ht="14.65" hidden="1" customHeight="1" x14ac:dyDescent="0.15"/>
    <row r="94" spans="1:28" ht="14.65" hidden="1" customHeight="1" x14ac:dyDescent="0.15"/>
    <row r="95" spans="1:28" ht="14.65" hidden="1" customHeight="1" x14ac:dyDescent="0.15"/>
    <row r="96" spans="1:28" ht="14.65" hidden="1" customHeight="1" x14ac:dyDescent="0.15"/>
    <row r="97" spans="2:28" ht="14.65" hidden="1" customHeight="1" x14ac:dyDescent="0.15"/>
    <row r="98" spans="2:28" ht="14.65" hidden="1" customHeight="1" x14ac:dyDescent="0.15"/>
    <row r="99" spans="2:28" ht="14.65" hidden="1" customHeight="1" x14ac:dyDescent="0.15"/>
    <row r="100" spans="2:28" ht="14.65" hidden="1" customHeight="1" x14ac:dyDescent="0.15"/>
    <row r="101" spans="2:28" ht="14.65" hidden="1" customHeight="1" x14ac:dyDescent="0.15"/>
    <row r="102" spans="2:28" ht="14.65" hidden="1" customHeight="1" x14ac:dyDescent="0.15"/>
    <row r="103" spans="2:28" ht="14.65" hidden="1" customHeight="1" x14ac:dyDescent="0.15"/>
    <row r="104" spans="2:28" ht="14.65" hidden="1" customHeight="1" x14ac:dyDescent="0.15"/>
    <row r="105" spans="2:28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ht="14.65" hidden="1" customHeight="1" x14ac:dyDescent="0.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AA106" s="3"/>
      <c r="AB106" s="3"/>
    </row>
    <row r="107" spans="2:28" ht="14.65" hidden="1" customHeight="1" x14ac:dyDescent="0.15">
      <c r="AA107" s="101"/>
      <c r="AB107" s="101"/>
    </row>
    <row r="108" spans="2:28" ht="14.65" hidden="1" customHeight="1" x14ac:dyDescent="0.15"/>
    <row r="109" spans="2:28" ht="14.65" hidden="1" customHeight="1" x14ac:dyDescent="0.15"/>
    <row r="110" spans="2:28" ht="14.65" hidden="1" customHeight="1" x14ac:dyDescent="0.15"/>
    <row r="111" spans="2:28" ht="14.65" hidden="1" customHeight="1" x14ac:dyDescent="0.15"/>
    <row r="112" spans="2:28" ht="14.65" hidden="1" customHeight="1" x14ac:dyDescent="0.15"/>
    <row r="113" spans="1:28" ht="14.65" hidden="1" customHeight="1" x14ac:dyDescent="0.15"/>
    <row r="114" spans="1:28" ht="14.65" hidden="1" customHeight="1" x14ac:dyDescent="0.15"/>
    <row r="115" spans="1:28" ht="14.65" hidden="1" customHeight="1" x14ac:dyDescent="0.15"/>
    <row r="116" spans="1:28" ht="14.65" hidden="1" customHeight="1" x14ac:dyDescent="0.15"/>
    <row r="117" spans="1:28" ht="14.65" hidden="1" customHeight="1" x14ac:dyDescent="0.15"/>
    <row r="118" spans="1:28" ht="14.65" hidden="1" customHeight="1" x14ac:dyDescent="0.15"/>
    <row r="119" spans="1:28" ht="14.65" hidden="1" customHeight="1" x14ac:dyDescent="0.15">
      <c r="A119" s="3"/>
    </row>
    <row r="120" spans="1:28" ht="14.65" hidden="1" customHeight="1" x14ac:dyDescent="0.15">
      <c r="A120" s="101"/>
    </row>
    <row r="121" spans="1:28" ht="14.65" hidden="1" customHeight="1" x14ac:dyDescent="0.1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ht="14.65" hidden="1" customHeight="1" x14ac:dyDescent="0.15"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8" ht="14.65" hidden="1" customHeight="1" x14ac:dyDescent="0.15"/>
    <row r="124" spans="1:28" ht="14.65" hidden="1" customHeight="1" x14ac:dyDescent="0.15"/>
    <row r="125" spans="1:28" s="3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101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/>
    <row r="128" spans="1:28" ht="14.65" hidden="1" customHeight="1" x14ac:dyDescent="0.15"/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ht="14.65" hidden="1" customHeight="1" x14ac:dyDescent="0.15"/>
    <row r="146" spans="2:28" ht="14.65" hidden="1" customHeight="1" x14ac:dyDescent="0.15"/>
    <row r="147" spans="2:28" ht="14.65" hidden="1" customHeight="1" x14ac:dyDescent="0.15"/>
    <row r="148" spans="2:28" ht="14.65" hidden="1" customHeight="1" x14ac:dyDescent="0.15"/>
    <row r="149" spans="2:28" ht="14.65" hidden="1" customHeight="1" x14ac:dyDescent="0.15"/>
    <row r="150" spans="2:28" ht="14.65" hidden="1" customHeight="1" x14ac:dyDescent="0.15"/>
    <row r="151" spans="2:28" ht="14.65" hidden="1" customHeight="1" x14ac:dyDescent="0.15"/>
    <row r="152" spans="2:28" ht="14.65" hidden="1" customHeight="1" x14ac:dyDescent="0.15"/>
    <row r="153" spans="2:28" ht="14.65" hidden="1" customHeight="1" x14ac:dyDescent="0.15"/>
    <row r="154" spans="2:28" ht="14.65" hidden="1" customHeight="1" x14ac:dyDescent="0.15"/>
    <row r="155" spans="2:28" ht="14.65" hidden="1" customHeight="1" x14ac:dyDescent="0.15"/>
    <row r="156" spans="2:28" ht="14.65" hidden="1" customHeight="1" x14ac:dyDescent="0.15"/>
    <row r="157" spans="2:28" ht="14.65" hidden="1" customHeight="1" x14ac:dyDescent="0.15"/>
    <row r="158" spans="2:28" ht="14.65" hidden="1" customHeight="1" x14ac:dyDescent="0.15"/>
    <row r="159" spans="2:28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ht="14.65" hidden="1" customHeight="1" x14ac:dyDescent="0.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AA160" s="3"/>
      <c r="AB160" s="3"/>
    </row>
    <row r="161" spans="1:28" ht="14.65" hidden="1" customHeight="1" x14ac:dyDescent="0.15">
      <c r="AA161" s="101"/>
      <c r="AB161" s="101"/>
    </row>
    <row r="162" spans="1:28" ht="14.65" hidden="1" customHeight="1" x14ac:dyDescent="0.15"/>
    <row r="163" spans="1:28" ht="14.65" hidden="1" customHeight="1" x14ac:dyDescent="0.15"/>
    <row r="164" spans="1:28" ht="14.65" hidden="1" customHeight="1" x14ac:dyDescent="0.15"/>
    <row r="165" spans="1:28" ht="14.65" hidden="1" customHeight="1" x14ac:dyDescent="0.15"/>
    <row r="166" spans="1:28" ht="14.65" hidden="1" customHeight="1" x14ac:dyDescent="0.15"/>
    <row r="167" spans="1:28" ht="14.65" hidden="1" customHeight="1" x14ac:dyDescent="0.15"/>
    <row r="168" spans="1:28" ht="14.65" hidden="1" customHeight="1" x14ac:dyDescent="0.15"/>
    <row r="169" spans="1:28" ht="14.65" hidden="1" customHeight="1" x14ac:dyDescent="0.15"/>
    <row r="170" spans="1:28" ht="14.65" hidden="1" customHeight="1" x14ac:dyDescent="0.15"/>
    <row r="171" spans="1:28" ht="14.65" hidden="1" customHeight="1" x14ac:dyDescent="0.15"/>
    <row r="172" spans="1:28" ht="14.65" hidden="1" customHeight="1" x14ac:dyDescent="0.15"/>
    <row r="173" spans="1:28" ht="14.65" hidden="1" customHeight="1" x14ac:dyDescent="0.15">
      <c r="A173" s="3"/>
    </row>
    <row r="174" spans="1:28" ht="14.65" hidden="1" customHeight="1" x14ac:dyDescent="0.15">
      <c r="A174" s="101"/>
    </row>
    <row r="175" spans="1:28" ht="14.65" hidden="1" customHeight="1" x14ac:dyDescent="0.1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ht="14.65" hidden="1" customHeight="1" x14ac:dyDescent="0.15"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8" ht="14.65" hidden="1" customHeight="1" x14ac:dyDescent="0.15"/>
    <row r="178" spans="1:28" ht="14.65" hidden="1" customHeight="1" x14ac:dyDescent="0.15"/>
    <row r="179" spans="1:28" s="3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101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/>
    <row r="182" spans="1:28" ht="14.65" hidden="1" customHeight="1" x14ac:dyDescent="0.15"/>
    <row r="183" spans="1:28" ht="14.65" hidden="1" customHeight="1" x14ac:dyDescent="0.15"/>
    <row r="184" spans="1:28" ht="14.65" hidden="1" customHeight="1" x14ac:dyDescent="0.15"/>
    <row r="185" spans="1:28" ht="14.65" hidden="1" customHeight="1" x14ac:dyDescent="0.15"/>
    <row r="186" spans="1:28" ht="14.65" hidden="1" customHeight="1" x14ac:dyDescent="0.15"/>
    <row r="187" spans="1:28" ht="14.65" hidden="1" customHeight="1" x14ac:dyDescent="0.15"/>
    <row r="188" spans="1:28" ht="14.65" hidden="1" customHeight="1" x14ac:dyDescent="0.15"/>
    <row r="189" spans="1:28" ht="14.65" hidden="1" customHeight="1" x14ac:dyDescent="0.15"/>
    <row r="190" spans="1:28" ht="14.65" hidden="1" customHeight="1" x14ac:dyDescent="0.15"/>
    <row r="191" spans="1:28" ht="14.65" hidden="1" customHeight="1" x14ac:dyDescent="0.15"/>
    <row r="192" spans="1:28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ht="14.65" hidden="1" customHeight="1" x14ac:dyDescent="0.15"/>
    <row r="210" spans="2:28" ht="14.65" hidden="1" customHeight="1" x14ac:dyDescent="0.15"/>
    <row r="211" spans="2:28" ht="14.65" hidden="1" customHeight="1" x14ac:dyDescent="0.15"/>
    <row r="212" spans="2:28" ht="14.65" hidden="1" customHeight="1" x14ac:dyDescent="0.15"/>
    <row r="213" spans="2:28" ht="14.65" hidden="1" customHeight="1" x14ac:dyDescent="0.15"/>
    <row r="214" spans="2:28" ht="14.65" hidden="1" customHeight="1" x14ac:dyDescent="0.15"/>
    <row r="215" spans="2:28" ht="14.65" hidden="1" customHeight="1" x14ac:dyDescent="0.15"/>
    <row r="216" spans="2:28" ht="14.65" hidden="1" customHeight="1" x14ac:dyDescent="0.15"/>
    <row r="217" spans="2:28" ht="14.65" hidden="1" customHeight="1" x14ac:dyDescent="0.15"/>
    <row r="218" spans="2:28" ht="14.65" hidden="1" customHeight="1" x14ac:dyDescent="0.15"/>
    <row r="219" spans="2:28" ht="14.65" hidden="1" customHeight="1" x14ac:dyDescent="0.1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2:28" ht="14.65" hidden="1" customHeight="1" x14ac:dyDescent="0.15">
      <c r="AA220" s="77"/>
      <c r="AB220" s="77"/>
    </row>
    <row r="221" spans="2:28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28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ht="14.65" hidden="1" customHeight="1" x14ac:dyDescent="0.15">
      <c r="AA227" s="3"/>
      <c r="AB227" s="3"/>
    </row>
    <row r="228" spans="1:28" ht="14.65" hidden="1" customHeight="1" x14ac:dyDescent="0.15"/>
    <row r="229" spans="1:28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ht="14.65" hidden="1" customHeight="1" x14ac:dyDescent="0.15">
      <c r="AA232" s="3"/>
      <c r="AB232" s="3"/>
    </row>
    <row r="233" spans="1:28" ht="14.65" hidden="1" customHeight="1" x14ac:dyDescent="0.15">
      <c r="A233" s="77"/>
    </row>
    <row r="234" spans="1:28" ht="14.65" hidden="1" customHeight="1" x14ac:dyDescent="0.15"/>
    <row r="235" spans="1:28" ht="14.65" hidden="1" customHeight="1" x14ac:dyDescent="0.15">
      <c r="A235" s="3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8" ht="14.65" hidden="1" customHeight="1" x14ac:dyDescent="0.15">
      <c r="A236" s="3"/>
    </row>
    <row r="237" spans="1:28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77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4.65" hidden="1" customHeight="1" x14ac:dyDescent="0.15"/>
    <row r="253" spans="1:28" ht="14.65" hidden="1" customHeight="1" x14ac:dyDescent="0.15"/>
    <row r="254" spans="1:28" ht="14.65" hidden="1" customHeight="1" x14ac:dyDescent="0.15"/>
    <row r="255" spans="1:28" ht="14.65" hidden="1" customHeight="1" x14ac:dyDescent="0.15"/>
    <row r="256" spans="1:28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  <row r="281" ht="14.65" hidden="1" customHeight="1" x14ac:dyDescent="0.15"/>
    <row r="282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6"/>
  <sheetViews>
    <sheetView showGridLines="0" view="pageBreakPreview" zoomScale="120" zoomScaleNormal="100" zoomScaleSheetLayoutView="120" workbookViewId="0">
      <selection activeCell="M23" sqref="M23"/>
    </sheetView>
  </sheetViews>
  <sheetFormatPr defaultColWidth="9" defaultRowHeight="18" customHeight="1" x14ac:dyDescent="0.15"/>
  <cols>
    <col min="1" max="1" width="1.125" style="6" customWidth="1"/>
    <col min="2" max="2" width="1.625" style="6" customWidth="1"/>
    <col min="3" max="8" width="2" style="6" customWidth="1"/>
    <col min="9" max="9" width="8.875" style="6" customWidth="1"/>
    <col min="10" max="10" width="4.625" style="6" customWidth="1"/>
    <col min="11" max="11" width="11.75" style="6" customWidth="1"/>
    <col min="12" max="12" width="15.625" style="103" customWidth="1"/>
    <col min="13" max="13" width="15.5" style="103" bestFit="1" customWidth="1"/>
    <col min="14" max="14" width="1" style="6" customWidth="1"/>
    <col min="15" max="16384" width="9" style="6"/>
  </cols>
  <sheetData>
    <row r="1" spans="1:13" ht="18" customHeight="1" x14ac:dyDescent="0.15">
      <c r="B1" s="6" t="s">
        <v>171</v>
      </c>
      <c r="C1" s="102"/>
      <c r="D1" s="102"/>
      <c r="E1" s="102"/>
      <c r="F1" s="102"/>
      <c r="G1" s="102"/>
      <c r="H1" s="102"/>
      <c r="I1" s="102"/>
      <c r="J1" s="102"/>
      <c r="K1" s="102"/>
      <c r="M1" s="104" t="s">
        <v>89</v>
      </c>
    </row>
    <row r="2" spans="1:13" ht="18.75" customHeight="1" x14ac:dyDescent="0.2">
      <c r="A2" s="105"/>
      <c r="B2" s="202" t="s">
        <v>90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4.45" customHeight="1" x14ac:dyDescent="0.2">
      <c r="A3" s="106"/>
      <c r="B3" s="203" t="s">
        <v>174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4.45" customHeight="1" x14ac:dyDescent="0.2">
      <c r="A4" s="106"/>
      <c r="B4" s="203" t="s">
        <v>175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5.75" customHeight="1" thickBot="1" x14ac:dyDescent="0.25">
      <c r="A5" s="106"/>
      <c r="B5" s="107"/>
      <c r="C5" s="105"/>
      <c r="D5" s="105"/>
      <c r="E5" s="105"/>
      <c r="F5" s="105"/>
      <c r="G5" s="105"/>
      <c r="H5" s="105"/>
      <c r="I5" s="108"/>
      <c r="J5" s="105"/>
      <c r="K5" s="109"/>
      <c r="L5" s="110"/>
      <c r="M5" s="111" t="s">
        <v>168</v>
      </c>
    </row>
    <row r="6" spans="1:13" ht="12.75" customHeight="1" x14ac:dyDescent="0.15">
      <c r="B6" s="204" t="s">
        <v>1</v>
      </c>
      <c r="C6" s="205"/>
      <c r="D6" s="205"/>
      <c r="E6" s="205"/>
      <c r="F6" s="205"/>
      <c r="G6" s="205"/>
      <c r="H6" s="205"/>
      <c r="I6" s="206"/>
      <c r="J6" s="210" t="s">
        <v>91</v>
      </c>
      <c r="K6" s="205"/>
      <c r="L6" s="112"/>
      <c r="M6" s="113"/>
    </row>
    <row r="7" spans="1:13" ht="29.25" customHeight="1" thickBot="1" x14ac:dyDescent="0.2">
      <c r="B7" s="207"/>
      <c r="C7" s="208"/>
      <c r="D7" s="208"/>
      <c r="E7" s="208"/>
      <c r="F7" s="208"/>
      <c r="G7" s="208"/>
      <c r="H7" s="208"/>
      <c r="I7" s="209"/>
      <c r="J7" s="211"/>
      <c r="K7" s="208"/>
      <c r="L7" s="114" t="s">
        <v>92</v>
      </c>
      <c r="M7" s="115" t="s">
        <v>93</v>
      </c>
    </row>
    <row r="8" spans="1:13" ht="15.95" customHeight="1" x14ac:dyDescent="0.15">
      <c r="A8" s="101"/>
      <c r="B8" s="78" t="s">
        <v>94</v>
      </c>
      <c r="C8" s="79"/>
      <c r="D8" s="80"/>
      <c r="E8" s="80"/>
      <c r="F8" s="80"/>
      <c r="G8" s="80"/>
      <c r="H8" s="80"/>
      <c r="I8" s="116"/>
      <c r="J8" s="212">
        <f>SUM(L8:M8)</f>
        <v>416152550</v>
      </c>
      <c r="K8" s="213"/>
      <c r="L8" s="117">
        <v>371761643</v>
      </c>
      <c r="M8" s="118">
        <v>44390907</v>
      </c>
    </row>
    <row r="9" spans="1:13" ht="15.95" customHeight="1" x14ac:dyDescent="0.15">
      <c r="A9" s="101"/>
      <c r="B9" s="19"/>
      <c r="C9" s="20" t="s">
        <v>95</v>
      </c>
      <c r="D9" s="21"/>
      <c r="E9" s="21"/>
      <c r="F9" s="21"/>
      <c r="G9" s="21"/>
      <c r="H9" s="21"/>
      <c r="I9" s="24"/>
      <c r="J9" s="214">
        <f>-行政コスト計算書総合事務組合全体!L41</f>
        <v>8899834</v>
      </c>
      <c r="K9" s="215"/>
      <c r="L9" s="119"/>
      <c r="M9" s="93">
        <f>+J9</f>
        <v>8899834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216">
        <f>SUM(J11:K12)</f>
        <v>0</v>
      </c>
      <c r="K10" s="217"/>
      <c r="L10" s="119"/>
      <c r="M10" s="93">
        <f>SUM(M11:M12)</f>
        <v>0</v>
      </c>
    </row>
    <row r="11" spans="1:13" ht="15.95" customHeight="1" x14ac:dyDescent="0.15">
      <c r="B11" s="25"/>
      <c r="C11" s="23"/>
      <c r="D11" s="26" t="s">
        <v>97</v>
      </c>
      <c r="E11" s="26"/>
      <c r="F11" s="26"/>
      <c r="G11" s="26"/>
      <c r="H11" s="26"/>
      <c r="I11" s="23"/>
      <c r="J11" s="214">
        <f>M11</f>
        <v>0</v>
      </c>
      <c r="K11" s="191"/>
      <c r="L11" s="119"/>
      <c r="M11" s="93"/>
    </row>
    <row r="12" spans="1:13" ht="15.95" customHeight="1" x14ac:dyDescent="0.15">
      <c r="B12" s="27"/>
      <c r="C12" s="28"/>
      <c r="D12" s="28" t="s">
        <v>98</v>
      </c>
      <c r="E12" s="28"/>
      <c r="F12" s="28"/>
      <c r="G12" s="28"/>
      <c r="H12" s="28"/>
      <c r="I12" s="29"/>
      <c r="J12" s="218">
        <f>M12</f>
        <v>0</v>
      </c>
      <c r="K12" s="219"/>
      <c r="L12" s="120"/>
      <c r="M12" s="121"/>
    </row>
    <row r="13" spans="1:13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200">
        <f>J9+J10</f>
        <v>8899834</v>
      </c>
      <c r="K13" s="201"/>
      <c r="L13" s="122"/>
      <c r="M13" s="123">
        <f>M9+M10</f>
        <v>8899834</v>
      </c>
    </row>
    <row r="14" spans="1:13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198"/>
      <c r="K14" s="199"/>
      <c r="L14" s="92"/>
      <c r="M14" s="93"/>
    </row>
    <row r="15" spans="1:13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198"/>
      <c r="K15" s="199"/>
      <c r="L15" s="92"/>
      <c r="M15" s="93">
        <f>-L15</f>
        <v>0</v>
      </c>
    </row>
    <row r="16" spans="1:13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198"/>
      <c r="K16" s="199"/>
      <c r="L16" s="92"/>
      <c r="M16" s="93">
        <f>-L16</f>
        <v>0</v>
      </c>
    </row>
    <row r="17" spans="2:16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198"/>
      <c r="K17" s="199"/>
      <c r="L17" s="92">
        <f>424000+1011240</f>
        <v>1435240</v>
      </c>
      <c r="M17" s="93">
        <f>-L17</f>
        <v>-1435240</v>
      </c>
    </row>
    <row r="18" spans="2:16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198"/>
      <c r="K18" s="199"/>
      <c r="L18" s="92"/>
      <c r="M18" s="93">
        <f>-L18</f>
        <v>0</v>
      </c>
    </row>
    <row r="19" spans="2:16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190"/>
      <c r="K19" s="191"/>
      <c r="L19" s="92"/>
      <c r="M19" s="124"/>
    </row>
    <row r="20" spans="2:16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190"/>
      <c r="K20" s="191"/>
      <c r="L20" s="92"/>
      <c r="M20" s="124"/>
    </row>
    <row r="21" spans="2:16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192"/>
      <c r="K21" s="193"/>
      <c r="L21" s="125"/>
      <c r="M21" s="126"/>
      <c r="N21" s="5"/>
      <c r="O21" s="5"/>
      <c r="P21" s="5"/>
    </row>
    <row r="22" spans="2:16" ht="15.9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194">
        <f>L22+M22</f>
        <v>8899834</v>
      </c>
      <c r="K22" s="195"/>
      <c r="L22" s="127">
        <f>SUM(L15:L21)</f>
        <v>1435240</v>
      </c>
      <c r="M22" s="128">
        <f>M13+M15+M16+M17+M18</f>
        <v>7464594</v>
      </c>
      <c r="N22" s="5"/>
      <c r="O22" s="5"/>
      <c r="P22" s="5"/>
    </row>
    <row r="23" spans="2:16" ht="15.9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196">
        <f>J8+J22</f>
        <v>425052384</v>
      </c>
      <c r="K23" s="197"/>
      <c r="L23" s="129">
        <f>L8+L22</f>
        <v>373196883</v>
      </c>
      <c r="M23" s="130">
        <f>M8+M22</f>
        <v>51855501</v>
      </c>
      <c r="N23" s="5"/>
      <c r="O23" s="5"/>
      <c r="P23" s="5"/>
    </row>
    <row r="24" spans="2:16" ht="6.75" customHeight="1" x14ac:dyDescent="0.15">
      <c r="B24" s="131"/>
      <c r="C24" s="132"/>
      <c r="D24" s="132"/>
      <c r="E24" s="132"/>
      <c r="F24" s="132"/>
      <c r="G24" s="132"/>
      <c r="H24" s="132"/>
      <c r="I24" s="132"/>
      <c r="L24" s="133"/>
      <c r="M24" s="81"/>
      <c r="N24" s="5"/>
      <c r="O24" s="5"/>
      <c r="P24" s="5"/>
    </row>
    <row r="25" spans="2:16" ht="15.6" customHeight="1" x14ac:dyDescent="0.15">
      <c r="B25" s="134"/>
      <c r="C25" s="134"/>
      <c r="D25" s="134"/>
      <c r="E25" s="134"/>
      <c r="F25" s="134"/>
      <c r="G25" s="134"/>
      <c r="H25" s="134"/>
      <c r="I25" s="134"/>
      <c r="L25" s="133"/>
      <c r="M25" s="81"/>
      <c r="N25" s="5"/>
      <c r="O25" s="5"/>
      <c r="P25" s="5"/>
    </row>
    <row r="26" spans="2:16" ht="15.6" customHeight="1" x14ac:dyDescent="0.15">
      <c r="B26" s="134"/>
      <c r="C26" s="134"/>
      <c r="D26" s="134"/>
      <c r="E26" s="134"/>
      <c r="F26" s="134"/>
      <c r="G26" s="134"/>
      <c r="H26" s="134"/>
      <c r="I26" s="134"/>
      <c r="L26" s="133"/>
      <c r="M26" s="133"/>
    </row>
    <row r="27" spans="2:16" ht="15.6" customHeight="1" x14ac:dyDescent="0.15">
      <c r="L27" s="133"/>
      <c r="M27" s="133"/>
    </row>
    <row r="28" spans="2:16" ht="15.6" customHeight="1" x14ac:dyDescent="0.15">
      <c r="L28" s="133"/>
      <c r="M28" s="133"/>
    </row>
    <row r="29" spans="2:16" ht="15.6" customHeight="1" x14ac:dyDescent="0.15">
      <c r="L29" s="133"/>
      <c r="M29" s="133"/>
    </row>
    <row r="30" spans="2:16" ht="15.6" customHeight="1" x14ac:dyDescent="0.15">
      <c r="L30" s="133"/>
      <c r="M30" s="133"/>
    </row>
    <row r="31" spans="2:16" ht="15.6" customHeight="1" x14ac:dyDescent="0.15">
      <c r="L31" s="133"/>
      <c r="M31" s="133"/>
    </row>
    <row r="32" spans="2:16" ht="15.6" customHeight="1" x14ac:dyDescent="0.15">
      <c r="L32" s="133"/>
      <c r="M32" s="133"/>
    </row>
    <row r="33" spans="12:13" ht="15.6" customHeight="1" x14ac:dyDescent="0.15">
      <c r="L33" s="133"/>
      <c r="M33" s="133"/>
    </row>
    <row r="34" spans="12:13" ht="15.6" customHeight="1" x14ac:dyDescent="0.15">
      <c r="L34" s="133"/>
      <c r="M34" s="133"/>
    </row>
    <row r="35" spans="12:13" ht="15.6" customHeight="1" x14ac:dyDescent="0.15">
      <c r="L35" s="133"/>
      <c r="M35" s="133"/>
    </row>
    <row r="36" spans="12:13" ht="15.6" customHeight="1" x14ac:dyDescent="0.15">
      <c r="L36" s="133"/>
      <c r="M36" s="133"/>
    </row>
    <row r="37" spans="12:13" ht="15.6" customHeight="1" x14ac:dyDescent="0.15">
      <c r="L37" s="133"/>
      <c r="M37" s="133"/>
    </row>
    <row r="38" spans="12:13" ht="15.6" customHeight="1" x14ac:dyDescent="0.15">
      <c r="L38" s="133"/>
      <c r="M38" s="133"/>
    </row>
    <row r="39" spans="12:13" ht="15.6" customHeight="1" x14ac:dyDescent="0.15">
      <c r="L39" s="133"/>
      <c r="M39" s="133"/>
    </row>
    <row r="40" spans="12:13" ht="15.6" customHeight="1" x14ac:dyDescent="0.15">
      <c r="L40" s="133"/>
      <c r="M40" s="133"/>
    </row>
    <row r="41" spans="12:13" ht="15.6" customHeight="1" x14ac:dyDescent="0.15">
      <c r="L41" s="133"/>
      <c r="M41" s="133"/>
    </row>
    <row r="42" spans="12:13" ht="15.6" customHeight="1" x14ac:dyDescent="0.15">
      <c r="L42" s="133"/>
      <c r="M42" s="133"/>
    </row>
    <row r="43" spans="12:13" ht="15.6" customHeight="1" x14ac:dyDescent="0.15">
      <c r="L43" s="133"/>
      <c r="M43" s="133"/>
    </row>
    <row r="44" spans="12:13" ht="15.6" customHeight="1" x14ac:dyDescent="0.15">
      <c r="L44" s="133"/>
      <c r="M44" s="133"/>
    </row>
    <row r="45" spans="12:13" ht="15.6" customHeight="1" x14ac:dyDescent="0.15">
      <c r="L45" s="133"/>
      <c r="M45" s="133"/>
    </row>
    <row r="46" spans="12:13" ht="15.6" customHeight="1" x14ac:dyDescent="0.15">
      <c r="L46" s="133"/>
      <c r="M46" s="133"/>
    </row>
    <row r="47" spans="12:13" ht="15.6" customHeight="1" x14ac:dyDescent="0.15">
      <c r="L47" s="133"/>
      <c r="M47" s="133"/>
    </row>
    <row r="48" spans="12:13" ht="15.6" customHeight="1" x14ac:dyDescent="0.15">
      <c r="L48" s="133"/>
      <c r="M48" s="133"/>
    </row>
    <row r="49" spans="2:13" ht="15.6" customHeight="1" x14ac:dyDescent="0.15">
      <c r="L49" s="133"/>
      <c r="M49" s="133"/>
    </row>
    <row r="50" spans="2:13" ht="15.6" customHeight="1" x14ac:dyDescent="0.15">
      <c r="L50" s="133"/>
      <c r="M50" s="133"/>
    </row>
    <row r="51" spans="2:13" ht="15.6" customHeight="1" x14ac:dyDescent="0.15">
      <c r="L51" s="133"/>
      <c r="M51" s="133"/>
    </row>
    <row r="52" spans="2:13" ht="15.6" customHeight="1" x14ac:dyDescent="0.15">
      <c r="L52" s="133"/>
      <c r="M52" s="133"/>
    </row>
    <row r="53" spans="2:13" ht="15.6" customHeight="1" x14ac:dyDescent="0.15">
      <c r="L53" s="133"/>
      <c r="M53" s="133"/>
    </row>
    <row r="54" spans="2:13" ht="15.6" customHeight="1" x14ac:dyDescent="0.15">
      <c r="L54" s="133"/>
      <c r="M54" s="133"/>
    </row>
    <row r="55" spans="2:13" ht="15.6" customHeight="1" x14ac:dyDescent="0.15">
      <c r="L55" s="133"/>
      <c r="M55" s="133"/>
    </row>
    <row r="56" spans="2:13" ht="15.6" customHeight="1" x14ac:dyDescent="0.15">
      <c r="L56" s="133"/>
      <c r="M56" s="133"/>
    </row>
    <row r="57" spans="2:13" ht="21" customHeight="1" x14ac:dyDescent="0.15">
      <c r="L57" s="133"/>
      <c r="M57" s="133"/>
    </row>
    <row r="58" spans="2:13" ht="4.5" customHeight="1" x14ac:dyDescent="0.15">
      <c r="L58" s="133"/>
      <c r="M58" s="133"/>
    </row>
    <row r="59" spans="2:13" ht="15.75" customHeight="1" x14ac:dyDescent="0.15">
      <c r="B59" s="3"/>
      <c r="C59" s="3"/>
      <c r="D59" s="3"/>
      <c r="E59" s="3"/>
      <c r="F59" s="3"/>
      <c r="G59" s="3"/>
      <c r="H59" s="3"/>
      <c r="I59" s="3"/>
      <c r="L59" s="133"/>
      <c r="M59" s="133"/>
    </row>
    <row r="60" spans="2:13" ht="15.6" customHeight="1" x14ac:dyDescent="0.15">
      <c r="B60" s="101"/>
      <c r="C60" s="101"/>
      <c r="D60" s="101"/>
      <c r="E60" s="101"/>
      <c r="F60" s="101"/>
      <c r="G60" s="101"/>
      <c r="H60" s="101"/>
      <c r="I60" s="101"/>
      <c r="L60" s="133"/>
      <c r="M60" s="133"/>
    </row>
    <row r="61" spans="2:13" ht="15.6" customHeight="1" x14ac:dyDescent="0.15">
      <c r="L61" s="133"/>
      <c r="M61" s="133"/>
    </row>
    <row r="62" spans="2:13" ht="15.6" customHeight="1" x14ac:dyDescent="0.15">
      <c r="L62" s="133"/>
      <c r="M62" s="133"/>
    </row>
    <row r="63" spans="2:13" ht="15.6" customHeight="1" x14ac:dyDescent="0.15">
      <c r="L63" s="133"/>
      <c r="M63" s="133"/>
    </row>
    <row r="64" spans="2:13" ht="15.6" customHeight="1" x14ac:dyDescent="0.15">
      <c r="L64" s="133"/>
      <c r="M64" s="133"/>
    </row>
    <row r="65" spans="2:13" s="101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33"/>
      <c r="M65" s="133"/>
    </row>
    <row r="66" spans="2:13" ht="18" customHeight="1" x14ac:dyDescent="0.15">
      <c r="J66" s="101"/>
      <c r="K66" s="101"/>
      <c r="L66" s="135"/>
      <c r="M66" s="135"/>
    </row>
    <row r="67" spans="2:13" ht="27" customHeight="1" x14ac:dyDescent="0.15"/>
    <row r="69" spans="2:13" ht="18" customHeight="1" x14ac:dyDescent="0.15">
      <c r="L69" s="133"/>
      <c r="M69" s="133"/>
    </row>
    <row r="70" spans="2:13" ht="18" customHeight="1" x14ac:dyDescent="0.15">
      <c r="L70" s="133"/>
      <c r="M70" s="133"/>
    </row>
    <row r="71" spans="2:13" ht="18" customHeight="1" x14ac:dyDescent="0.15">
      <c r="L71" s="133"/>
      <c r="M71" s="133"/>
    </row>
    <row r="72" spans="2:13" ht="18" customHeight="1" x14ac:dyDescent="0.15">
      <c r="L72" s="133"/>
      <c r="M72" s="133"/>
    </row>
    <row r="73" spans="2:13" ht="18" customHeight="1" x14ac:dyDescent="0.15">
      <c r="L73" s="133"/>
      <c r="M73" s="133"/>
    </row>
    <row r="74" spans="2:13" ht="18" customHeight="1" x14ac:dyDescent="0.15">
      <c r="L74" s="133"/>
      <c r="M74" s="133"/>
    </row>
    <row r="75" spans="2:13" ht="18" customHeight="1" x14ac:dyDescent="0.15">
      <c r="L75" s="133"/>
      <c r="M75" s="133"/>
    </row>
    <row r="76" spans="2:13" ht="18" customHeight="1" x14ac:dyDescent="0.15">
      <c r="L76" s="133"/>
      <c r="M76" s="133"/>
    </row>
    <row r="77" spans="2:13" ht="18" customHeight="1" x14ac:dyDescent="0.15">
      <c r="L77" s="133"/>
      <c r="M77" s="133"/>
    </row>
    <row r="78" spans="2:13" ht="18" customHeight="1" x14ac:dyDescent="0.15">
      <c r="L78" s="133"/>
      <c r="M78" s="133"/>
    </row>
    <row r="79" spans="2:13" ht="18" customHeight="1" x14ac:dyDescent="0.15">
      <c r="L79" s="133"/>
      <c r="M79" s="133"/>
    </row>
    <row r="80" spans="2:13" ht="18" customHeight="1" x14ac:dyDescent="0.15">
      <c r="L80" s="133"/>
      <c r="M80" s="133"/>
    </row>
    <row r="81" spans="12:13" ht="18" customHeight="1" x14ac:dyDescent="0.15">
      <c r="L81" s="133"/>
      <c r="M81" s="133"/>
    </row>
    <row r="82" spans="12:13" ht="18" customHeight="1" x14ac:dyDescent="0.15">
      <c r="L82" s="133"/>
      <c r="M82" s="133"/>
    </row>
    <row r="83" spans="12:13" ht="18" customHeight="1" x14ac:dyDescent="0.15">
      <c r="L83" s="133"/>
      <c r="M83" s="133"/>
    </row>
    <row r="84" spans="12:13" ht="18" customHeight="1" x14ac:dyDescent="0.15">
      <c r="L84" s="133"/>
      <c r="M84" s="133"/>
    </row>
    <row r="85" spans="12:13" ht="18" customHeight="1" x14ac:dyDescent="0.15">
      <c r="L85" s="133"/>
      <c r="M85" s="133"/>
    </row>
    <row r="86" spans="12:13" ht="18" customHeight="1" x14ac:dyDescent="0.15">
      <c r="L86" s="133"/>
      <c r="M86" s="133"/>
    </row>
    <row r="87" spans="12:13" ht="18" customHeight="1" x14ac:dyDescent="0.15">
      <c r="L87" s="133"/>
      <c r="M87" s="133"/>
    </row>
    <row r="88" spans="12:13" ht="18" customHeight="1" x14ac:dyDescent="0.15">
      <c r="L88" s="133"/>
      <c r="M88" s="133"/>
    </row>
    <row r="89" spans="12:13" ht="18" customHeight="1" x14ac:dyDescent="0.15">
      <c r="L89" s="133"/>
      <c r="M89" s="133"/>
    </row>
    <row r="90" spans="12:13" ht="18" customHeight="1" x14ac:dyDescent="0.15">
      <c r="L90" s="133"/>
      <c r="M90" s="133"/>
    </row>
    <row r="91" spans="12:13" ht="18" customHeight="1" x14ac:dyDescent="0.15">
      <c r="L91" s="133"/>
      <c r="M91" s="133"/>
    </row>
    <row r="92" spans="12:13" ht="18" customHeight="1" x14ac:dyDescent="0.15">
      <c r="L92" s="133"/>
      <c r="M92" s="133"/>
    </row>
    <row r="93" spans="12:13" ht="18" customHeight="1" x14ac:dyDescent="0.15">
      <c r="L93" s="133"/>
      <c r="M93" s="133"/>
    </row>
    <row r="94" spans="12:13" ht="18" customHeight="1" x14ac:dyDescent="0.15">
      <c r="L94" s="133"/>
      <c r="M94" s="133"/>
    </row>
    <row r="95" spans="12:13" ht="18" customHeight="1" x14ac:dyDescent="0.15">
      <c r="L95" s="133"/>
      <c r="M95" s="133"/>
    </row>
    <row r="96" spans="12:13" ht="18" customHeight="1" x14ac:dyDescent="0.15">
      <c r="L96" s="133"/>
      <c r="M96" s="133"/>
    </row>
    <row r="97" spans="2:13" ht="18" customHeight="1" x14ac:dyDescent="0.15">
      <c r="L97" s="133"/>
      <c r="M97" s="133"/>
    </row>
    <row r="98" spans="2:13" ht="18" customHeight="1" x14ac:dyDescent="0.15">
      <c r="L98" s="133"/>
      <c r="M98" s="133"/>
    </row>
    <row r="99" spans="2:13" s="3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33"/>
      <c r="M99" s="133"/>
    </row>
    <row r="100" spans="2:13" s="101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3"/>
      <c r="K100" s="3"/>
      <c r="L100" s="81"/>
      <c r="M100" s="81"/>
    </row>
    <row r="101" spans="2:13" ht="18" customHeight="1" x14ac:dyDescent="0.15">
      <c r="J101" s="101"/>
      <c r="K101" s="101"/>
      <c r="L101" s="135"/>
      <c r="M101" s="135"/>
    </row>
    <row r="102" spans="2:13" ht="27" customHeight="1" x14ac:dyDescent="0.15"/>
    <row r="104" spans="2:13" ht="18" customHeight="1" x14ac:dyDescent="0.15">
      <c r="L104" s="133"/>
      <c r="M104" s="133"/>
    </row>
    <row r="105" spans="2:13" ht="18" customHeight="1" x14ac:dyDescent="0.15">
      <c r="L105" s="133"/>
      <c r="M105" s="133"/>
    </row>
    <row r="106" spans="2:13" ht="18" customHeight="1" x14ac:dyDescent="0.15">
      <c r="L106" s="133"/>
      <c r="M106" s="133"/>
    </row>
    <row r="107" spans="2:13" ht="18" customHeight="1" x14ac:dyDescent="0.15">
      <c r="L107" s="133"/>
      <c r="M107" s="133"/>
    </row>
    <row r="108" spans="2:13" ht="18" customHeight="1" x14ac:dyDescent="0.15">
      <c r="L108" s="133"/>
      <c r="M108" s="133"/>
    </row>
    <row r="109" spans="2:13" ht="18" customHeight="1" x14ac:dyDescent="0.15">
      <c r="L109" s="133"/>
      <c r="M109" s="133"/>
    </row>
    <row r="110" spans="2:13" ht="18" customHeight="1" x14ac:dyDescent="0.15">
      <c r="L110" s="133"/>
      <c r="M110" s="133"/>
    </row>
    <row r="111" spans="2:13" ht="18" customHeight="1" x14ac:dyDescent="0.15">
      <c r="L111" s="133"/>
      <c r="M111" s="133"/>
    </row>
    <row r="112" spans="2:13" ht="18" customHeight="1" x14ac:dyDescent="0.15">
      <c r="L112" s="133"/>
      <c r="M112" s="133"/>
    </row>
    <row r="113" spans="2:13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33"/>
      <c r="M113" s="133"/>
    </row>
    <row r="114" spans="2:13" ht="18" customHeight="1" x14ac:dyDescent="0.15">
      <c r="B114" s="101"/>
      <c r="C114" s="101"/>
      <c r="D114" s="101"/>
      <c r="E114" s="101"/>
      <c r="F114" s="101"/>
      <c r="G114" s="101"/>
      <c r="H114" s="101"/>
      <c r="I114" s="101"/>
      <c r="L114" s="133"/>
      <c r="M114" s="133"/>
    </row>
    <row r="115" spans="2:13" ht="18" customHeight="1" x14ac:dyDescent="0.15">
      <c r="L115" s="133"/>
      <c r="M115" s="133"/>
    </row>
    <row r="116" spans="2:13" ht="18" customHeight="1" x14ac:dyDescent="0.15">
      <c r="L116" s="133"/>
      <c r="M116" s="133"/>
    </row>
    <row r="117" spans="2:13" ht="18" customHeight="1" x14ac:dyDescent="0.15">
      <c r="L117" s="133"/>
      <c r="M117" s="133"/>
    </row>
    <row r="118" spans="2:13" ht="18" customHeight="1" x14ac:dyDescent="0.15">
      <c r="L118" s="133"/>
      <c r="M118" s="133"/>
    </row>
    <row r="119" spans="2:13" ht="18" customHeight="1" x14ac:dyDescent="0.15">
      <c r="L119" s="133"/>
      <c r="M119" s="133"/>
    </row>
    <row r="120" spans="2:13" ht="18" customHeight="1" x14ac:dyDescent="0.15">
      <c r="L120" s="133"/>
      <c r="M120" s="133"/>
    </row>
    <row r="121" spans="2:13" ht="18" customHeight="1" x14ac:dyDescent="0.15">
      <c r="L121" s="133"/>
      <c r="M121" s="133"/>
    </row>
    <row r="122" spans="2:13" ht="18" customHeight="1" x14ac:dyDescent="0.15">
      <c r="L122" s="133"/>
      <c r="M122" s="133"/>
    </row>
    <row r="123" spans="2:13" ht="18" customHeight="1" x14ac:dyDescent="0.15">
      <c r="L123" s="133"/>
      <c r="M123" s="133"/>
    </row>
    <row r="124" spans="2:13" ht="18" customHeight="1" x14ac:dyDescent="0.15">
      <c r="L124" s="133"/>
      <c r="M124" s="133"/>
    </row>
    <row r="125" spans="2:13" ht="18" customHeight="1" x14ac:dyDescent="0.15">
      <c r="L125" s="133"/>
      <c r="M125" s="133"/>
    </row>
    <row r="126" spans="2:13" ht="18" customHeight="1" x14ac:dyDescent="0.15">
      <c r="L126" s="133"/>
      <c r="M126" s="133"/>
    </row>
    <row r="127" spans="2:13" ht="18" customHeight="1" x14ac:dyDescent="0.15">
      <c r="L127" s="133"/>
      <c r="M127" s="133"/>
    </row>
    <row r="128" spans="2:13" ht="18" customHeight="1" x14ac:dyDescent="0.15">
      <c r="L128" s="133"/>
      <c r="M128" s="133"/>
    </row>
    <row r="129" spans="2:13" ht="18" customHeight="1" x14ac:dyDescent="0.15">
      <c r="L129" s="133"/>
      <c r="M129" s="133"/>
    </row>
    <row r="130" spans="2:13" ht="18" customHeight="1" x14ac:dyDescent="0.15">
      <c r="L130" s="133"/>
      <c r="M130" s="133"/>
    </row>
    <row r="131" spans="2:13" ht="18" customHeight="1" x14ac:dyDescent="0.15">
      <c r="L131" s="133"/>
      <c r="M131" s="133"/>
    </row>
    <row r="132" spans="2:13" ht="18" customHeight="1" x14ac:dyDescent="0.15">
      <c r="L132" s="133"/>
      <c r="M132" s="133"/>
    </row>
    <row r="133" spans="2:13" ht="18" customHeight="1" x14ac:dyDescent="0.15">
      <c r="L133" s="133"/>
      <c r="M133" s="133"/>
    </row>
    <row r="134" spans="2:13" ht="18" customHeight="1" x14ac:dyDescent="0.15">
      <c r="L134" s="133"/>
      <c r="M134" s="133"/>
    </row>
    <row r="135" spans="2:13" ht="18" customHeight="1" x14ac:dyDescent="0.15">
      <c r="L135" s="133"/>
      <c r="M135" s="133"/>
    </row>
    <row r="136" spans="2:13" ht="18" customHeight="1" x14ac:dyDescent="0.15">
      <c r="L136" s="133"/>
      <c r="M136" s="133"/>
    </row>
    <row r="137" spans="2:13" ht="18" customHeight="1" x14ac:dyDescent="0.15">
      <c r="L137" s="133"/>
      <c r="M137" s="133"/>
    </row>
    <row r="138" spans="2:13" ht="18" customHeight="1" x14ac:dyDescent="0.15">
      <c r="L138" s="133"/>
      <c r="M138" s="133"/>
    </row>
    <row r="139" spans="2:13" ht="18" customHeight="1" x14ac:dyDescent="0.15">
      <c r="L139" s="133"/>
      <c r="M139" s="133"/>
    </row>
    <row r="140" spans="2:13" ht="18" customHeight="1" x14ac:dyDescent="0.15">
      <c r="L140" s="133"/>
      <c r="M140" s="133"/>
    </row>
    <row r="141" spans="2:13" s="3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33"/>
      <c r="M141" s="133"/>
    </row>
    <row r="142" spans="2:13" s="101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3"/>
      <c r="K142" s="3"/>
      <c r="L142" s="81"/>
      <c r="M142" s="81"/>
    </row>
    <row r="143" spans="2:13" ht="18" customHeight="1" x14ac:dyDescent="0.15">
      <c r="J143" s="101"/>
      <c r="K143" s="101"/>
      <c r="L143" s="135"/>
      <c r="M143" s="135"/>
    </row>
    <row r="144" spans="2:13" ht="27" customHeight="1" x14ac:dyDescent="0.15"/>
    <row r="145" spans="12:13" ht="14.45" customHeight="1" x14ac:dyDescent="0.15"/>
    <row r="146" spans="12:13" ht="14.45" customHeight="1" x14ac:dyDescent="0.15">
      <c r="L146" s="133"/>
      <c r="M146" s="133"/>
    </row>
    <row r="147" spans="12:13" ht="14.45" customHeight="1" x14ac:dyDescent="0.15">
      <c r="L147" s="133"/>
      <c r="M147" s="133"/>
    </row>
    <row r="148" spans="12:13" ht="14.45" customHeight="1" x14ac:dyDescent="0.15">
      <c r="L148" s="133"/>
      <c r="M148" s="133"/>
    </row>
    <row r="149" spans="12:13" ht="14.45" customHeight="1" x14ac:dyDescent="0.15">
      <c r="L149" s="133"/>
      <c r="M149" s="133"/>
    </row>
    <row r="150" spans="12:13" ht="14.45" customHeight="1" x14ac:dyDescent="0.15">
      <c r="L150" s="133"/>
      <c r="M150" s="133"/>
    </row>
    <row r="151" spans="12:13" ht="14.45" customHeight="1" x14ac:dyDescent="0.15">
      <c r="L151" s="133"/>
      <c r="M151" s="133"/>
    </row>
    <row r="152" spans="12:13" ht="14.45" customHeight="1" x14ac:dyDescent="0.15">
      <c r="L152" s="133"/>
      <c r="M152" s="133"/>
    </row>
    <row r="153" spans="12:13" ht="14.45" customHeight="1" x14ac:dyDescent="0.15">
      <c r="L153" s="133"/>
      <c r="M153" s="133"/>
    </row>
    <row r="154" spans="12:13" ht="14.45" customHeight="1" x14ac:dyDescent="0.15">
      <c r="L154" s="133"/>
      <c r="M154" s="133"/>
    </row>
    <row r="155" spans="12:13" ht="14.45" customHeight="1" x14ac:dyDescent="0.15">
      <c r="L155" s="133"/>
      <c r="M155" s="133"/>
    </row>
    <row r="156" spans="12:13" ht="14.45" customHeight="1" x14ac:dyDescent="0.15">
      <c r="L156" s="133"/>
      <c r="M156" s="133"/>
    </row>
    <row r="157" spans="12:13" ht="14.45" customHeight="1" x14ac:dyDescent="0.15">
      <c r="L157" s="133"/>
      <c r="M157" s="133"/>
    </row>
    <row r="158" spans="12:13" ht="14.45" customHeight="1" x14ac:dyDescent="0.15">
      <c r="L158" s="133"/>
      <c r="M158" s="133"/>
    </row>
    <row r="159" spans="12:13" ht="14.45" customHeight="1" x14ac:dyDescent="0.15">
      <c r="L159" s="133"/>
      <c r="M159" s="133"/>
    </row>
    <row r="160" spans="12:13" ht="14.45" customHeight="1" x14ac:dyDescent="0.15">
      <c r="L160" s="133"/>
      <c r="M160" s="133"/>
    </row>
    <row r="161" spans="2:13" ht="14.45" customHeight="1" x14ac:dyDescent="0.15">
      <c r="L161" s="133"/>
      <c r="M161" s="133"/>
    </row>
    <row r="162" spans="2:13" ht="14.45" customHeight="1" x14ac:dyDescent="0.15">
      <c r="L162" s="133"/>
      <c r="M162" s="133"/>
    </row>
    <row r="163" spans="2:13" ht="14.45" customHeight="1" x14ac:dyDescent="0.15">
      <c r="L163" s="133"/>
      <c r="M163" s="133"/>
    </row>
    <row r="164" spans="2:13" ht="14.45" customHeight="1" x14ac:dyDescent="0.15">
      <c r="L164" s="133"/>
      <c r="M164" s="133"/>
    </row>
    <row r="165" spans="2:13" ht="14.45" customHeight="1" x14ac:dyDescent="0.15">
      <c r="L165" s="133"/>
      <c r="M165" s="133"/>
    </row>
    <row r="166" spans="2:13" ht="14.45" customHeight="1" x14ac:dyDescent="0.15">
      <c r="L166" s="133"/>
      <c r="M166" s="133"/>
    </row>
    <row r="167" spans="2:13" ht="14.45" customHeight="1" x14ac:dyDescent="0.15">
      <c r="L167" s="133"/>
      <c r="M167" s="133"/>
    </row>
    <row r="168" spans="2:13" ht="14.45" customHeight="1" x14ac:dyDescent="0.15">
      <c r="L168" s="133"/>
      <c r="M168" s="133"/>
    </row>
    <row r="169" spans="2:13" ht="14.45" customHeight="1" x14ac:dyDescent="0.15">
      <c r="L169" s="133"/>
      <c r="M169" s="133"/>
    </row>
    <row r="170" spans="2:13" ht="14.45" customHeight="1" x14ac:dyDescent="0.15">
      <c r="L170" s="133"/>
      <c r="M170" s="133"/>
    </row>
    <row r="171" spans="2:13" ht="14.45" customHeight="1" x14ac:dyDescent="0.15">
      <c r="L171" s="133"/>
      <c r="M171" s="133"/>
    </row>
    <row r="172" spans="2:13" ht="14.45" customHeight="1" x14ac:dyDescent="0.15">
      <c r="L172" s="133"/>
      <c r="M172" s="133"/>
    </row>
    <row r="173" spans="2:13" ht="14.45" customHeight="1" x14ac:dyDescent="0.15">
      <c r="B173" s="77"/>
      <c r="C173" s="77"/>
      <c r="D173" s="77"/>
      <c r="E173" s="77"/>
      <c r="F173" s="77"/>
      <c r="G173" s="77"/>
      <c r="H173" s="77"/>
      <c r="I173" s="77"/>
      <c r="L173" s="133"/>
      <c r="M173" s="133"/>
    </row>
    <row r="174" spans="2:13" ht="14.45" customHeight="1" x14ac:dyDescent="0.15">
      <c r="L174" s="133"/>
      <c r="M174" s="133"/>
    </row>
    <row r="175" spans="2:13" ht="14.45" customHeight="1" x14ac:dyDescent="0.15">
      <c r="B175" s="136"/>
      <c r="C175" s="136"/>
      <c r="D175" s="136"/>
      <c r="E175" s="136"/>
      <c r="F175" s="136"/>
      <c r="G175" s="136"/>
      <c r="H175" s="136"/>
      <c r="I175" s="136"/>
      <c r="L175" s="133"/>
      <c r="M175" s="133"/>
    </row>
    <row r="176" spans="2:13" ht="14.45" customHeight="1" x14ac:dyDescent="0.15">
      <c r="B176" s="136"/>
      <c r="C176" s="136"/>
      <c r="D176" s="136"/>
      <c r="E176" s="136"/>
      <c r="F176" s="136"/>
      <c r="G176" s="136"/>
      <c r="H176" s="136"/>
      <c r="I176" s="136"/>
      <c r="L176" s="133"/>
      <c r="M176" s="133"/>
    </row>
    <row r="177" spans="2:13" ht="14.45" customHeight="1" x14ac:dyDescent="0.15">
      <c r="B177" s="136"/>
      <c r="C177" s="136"/>
      <c r="D177" s="136"/>
      <c r="E177" s="136"/>
      <c r="F177" s="136"/>
      <c r="G177" s="136"/>
      <c r="H177" s="136"/>
      <c r="I177" s="136"/>
      <c r="L177" s="133"/>
      <c r="M177" s="133"/>
    </row>
    <row r="178" spans="2:13" ht="14.45" customHeight="1" x14ac:dyDescent="0.15">
      <c r="B178" s="136"/>
      <c r="C178" s="136"/>
      <c r="D178" s="136"/>
      <c r="E178" s="136"/>
      <c r="F178" s="136"/>
      <c r="G178" s="136"/>
      <c r="H178" s="136"/>
      <c r="I178" s="136"/>
      <c r="L178" s="133"/>
      <c r="M178" s="133"/>
    </row>
    <row r="179" spans="2:13" ht="14.45" customHeight="1" x14ac:dyDescent="0.15">
      <c r="B179" s="136"/>
      <c r="C179" s="136"/>
      <c r="D179" s="136"/>
      <c r="E179" s="136"/>
      <c r="F179" s="136"/>
      <c r="G179" s="136"/>
      <c r="H179" s="136"/>
      <c r="I179" s="136"/>
      <c r="L179" s="133"/>
      <c r="M179" s="133"/>
    </row>
    <row r="180" spans="2:13" ht="14.45" customHeight="1" x14ac:dyDescent="0.15">
      <c r="B180" s="136"/>
      <c r="C180" s="136"/>
      <c r="D180" s="136"/>
      <c r="E180" s="136"/>
      <c r="F180" s="136"/>
      <c r="G180" s="136"/>
      <c r="H180" s="136"/>
      <c r="I180" s="136"/>
      <c r="L180" s="133"/>
      <c r="M180" s="133"/>
    </row>
    <row r="181" spans="2:13" ht="14.45" customHeight="1" x14ac:dyDescent="0.15">
      <c r="B181" s="136"/>
      <c r="C181" s="136"/>
      <c r="D181" s="136"/>
      <c r="E181" s="136"/>
      <c r="F181" s="136"/>
      <c r="G181" s="136"/>
      <c r="H181" s="136"/>
      <c r="I181" s="136"/>
      <c r="L181" s="133"/>
      <c r="M181" s="133"/>
    </row>
    <row r="182" spans="2:13" ht="14.45" customHeight="1" x14ac:dyDescent="0.15">
      <c r="B182" s="136"/>
      <c r="C182" s="136"/>
      <c r="D182" s="136"/>
      <c r="E182" s="136"/>
      <c r="F182" s="136"/>
      <c r="G182" s="136"/>
      <c r="H182" s="136"/>
      <c r="I182" s="136"/>
      <c r="L182" s="133"/>
      <c r="M182" s="133"/>
    </row>
    <row r="183" spans="2:13" ht="14.45" customHeight="1" x14ac:dyDescent="0.15">
      <c r="B183" s="136"/>
      <c r="C183" s="136"/>
      <c r="D183" s="136"/>
      <c r="E183" s="136"/>
      <c r="F183" s="136"/>
      <c r="G183" s="136"/>
      <c r="H183" s="136"/>
      <c r="I183" s="136"/>
      <c r="L183" s="133"/>
      <c r="M183" s="133"/>
    </row>
    <row r="184" spans="2:13" ht="14.45" customHeight="1" x14ac:dyDescent="0.15">
      <c r="B184" s="136"/>
      <c r="C184" s="136"/>
      <c r="D184" s="136"/>
      <c r="E184" s="136"/>
      <c r="F184" s="136"/>
      <c r="G184" s="136"/>
      <c r="H184" s="136"/>
      <c r="I184" s="136"/>
      <c r="L184" s="133"/>
      <c r="M184" s="133"/>
    </row>
    <row r="185" spans="2:13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33"/>
      <c r="M185" s="133"/>
    </row>
    <row r="186" spans="2:13" ht="14.45" customHeight="1" x14ac:dyDescent="0.15">
      <c r="L186" s="133"/>
      <c r="M186" s="133"/>
    </row>
    <row r="187" spans="2:13" ht="14.45" customHeight="1" x14ac:dyDescent="0.15">
      <c r="L187" s="133"/>
      <c r="M187" s="133"/>
    </row>
    <row r="188" spans="2:13" ht="14.45" customHeight="1" x14ac:dyDescent="0.15">
      <c r="L188" s="133"/>
      <c r="M188" s="133"/>
    </row>
    <row r="189" spans="2:13" ht="14.45" customHeight="1" x14ac:dyDescent="0.15">
      <c r="L189" s="133"/>
      <c r="M189" s="133"/>
    </row>
    <row r="190" spans="2:13" ht="14.45" customHeight="1" x14ac:dyDescent="0.15">
      <c r="L190" s="133"/>
      <c r="M190" s="133"/>
    </row>
    <row r="191" spans="2:13" ht="14.45" customHeight="1" x14ac:dyDescent="0.15">
      <c r="L191" s="133"/>
      <c r="M191" s="133"/>
    </row>
    <row r="192" spans="2:13" ht="14.45" customHeight="1" x14ac:dyDescent="0.15">
      <c r="L192" s="133"/>
      <c r="M192" s="133"/>
    </row>
    <row r="193" spans="2:13" ht="14.45" customHeight="1" x14ac:dyDescent="0.15">
      <c r="L193" s="133"/>
      <c r="M193" s="133"/>
    </row>
    <row r="194" spans="2:13" ht="14.45" customHeight="1" x14ac:dyDescent="0.15">
      <c r="L194" s="133"/>
      <c r="M194" s="133"/>
    </row>
    <row r="195" spans="2:13" s="3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33"/>
      <c r="M195" s="133"/>
    </row>
    <row r="196" spans="2:13" s="101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3"/>
      <c r="K196" s="3"/>
      <c r="L196" s="81"/>
      <c r="M196" s="81"/>
    </row>
    <row r="197" spans="2:13" ht="18" customHeight="1" x14ac:dyDescent="0.15">
      <c r="J197" s="101"/>
      <c r="K197" s="101"/>
      <c r="L197" s="135"/>
      <c r="M197" s="135"/>
    </row>
    <row r="198" spans="2:13" ht="27" customHeight="1" x14ac:dyDescent="0.15"/>
    <row r="199" spans="2:13" ht="13.5" customHeight="1" x14ac:dyDescent="0.15"/>
    <row r="200" spans="2:13" ht="13.5" customHeight="1" x14ac:dyDescent="0.15">
      <c r="L200" s="133"/>
      <c r="M200" s="133"/>
    </row>
    <row r="201" spans="2:13" ht="13.5" customHeight="1" x14ac:dyDescent="0.15">
      <c r="L201" s="133"/>
      <c r="M201" s="133"/>
    </row>
    <row r="202" spans="2:13" ht="13.5" customHeight="1" x14ac:dyDescent="0.15">
      <c r="L202" s="133"/>
      <c r="M202" s="133"/>
    </row>
    <row r="203" spans="2:13" ht="13.5" customHeight="1" x14ac:dyDescent="0.15">
      <c r="L203" s="133"/>
      <c r="M203" s="133"/>
    </row>
    <row r="204" spans="2:13" ht="13.5" customHeight="1" x14ac:dyDescent="0.15">
      <c r="L204" s="133"/>
      <c r="M204" s="133"/>
    </row>
    <row r="205" spans="2:13" ht="13.5" customHeight="1" x14ac:dyDescent="0.15">
      <c r="L205" s="133"/>
      <c r="M205" s="133"/>
    </row>
    <row r="206" spans="2:13" ht="13.5" customHeight="1" x14ac:dyDescent="0.15">
      <c r="L206" s="133"/>
      <c r="M206" s="133"/>
    </row>
    <row r="207" spans="2:13" ht="13.5" customHeight="1" x14ac:dyDescent="0.15">
      <c r="L207" s="133"/>
      <c r="M207" s="133"/>
    </row>
    <row r="208" spans="2:13" ht="13.5" customHeight="1" x14ac:dyDescent="0.15">
      <c r="L208" s="133"/>
      <c r="M208" s="133"/>
    </row>
    <row r="209" spans="12:13" ht="13.5" customHeight="1" x14ac:dyDescent="0.15">
      <c r="L209" s="133"/>
      <c r="M209" s="133"/>
    </row>
    <row r="210" spans="12:13" ht="13.5" customHeight="1" x14ac:dyDescent="0.15">
      <c r="L210" s="133"/>
      <c r="M210" s="133"/>
    </row>
    <row r="211" spans="12:13" ht="13.5" customHeight="1" x14ac:dyDescent="0.15">
      <c r="L211" s="133"/>
      <c r="M211" s="133"/>
    </row>
    <row r="212" spans="12:13" ht="13.5" customHeight="1" x14ac:dyDescent="0.15">
      <c r="L212" s="133"/>
      <c r="M212" s="133"/>
    </row>
    <row r="213" spans="12:13" ht="13.5" customHeight="1" x14ac:dyDescent="0.15">
      <c r="L213" s="133"/>
      <c r="M213" s="133"/>
    </row>
    <row r="214" spans="12:13" ht="13.5" customHeight="1" x14ac:dyDescent="0.15">
      <c r="L214" s="133"/>
      <c r="M214" s="133"/>
    </row>
    <row r="215" spans="12:13" ht="13.5" customHeight="1" x14ac:dyDescent="0.15">
      <c r="L215" s="133"/>
      <c r="M215" s="133"/>
    </row>
    <row r="216" spans="12:13" ht="13.5" customHeight="1" x14ac:dyDescent="0.15">
      <c r="L216" s="133"/>
      <c r="M216" s="133"/>
    </row>
    <row r="217" spans="12:13" ht="13.5" customHeight="1" x14ac:dyDescent="0.15">
      <c r="L217" s="133"/>
      <c r="M217" s="133"/>
    </row>
    <row r="218" spans="12:13" ht="13.5" customHeight="1" x14ac:dyDescent="0.15">
      <c r="L218" s="133"/>
      <c r="M218" s="133"/>
    </row>
    <row r="219" spans="12:13" ht="13.5" customHeight="1" x14ac:dyDescent="0.15">
      <c r="L219" s="133"/>
      <c r="M219" s="133"/>
    </row>
    <row r="220" spans="12:13" ht="13.5" customHeight="1" x14ac:dyDescent="0.15">
      <c r="L220" s="133"/>
      <c r="M220" s="133"/>
    </row>
    <row r="221" spans="12:13" ht="13.5" customHeight="1" x14ac:dyDescent="0.15">
      <c r="L221" s="133"/>
      <c r="M221" s="133"/>
    </row>
    <row r="222" spans="12:13" ht="13.5" customHeight="1" x14ac:dyDescent="0.15">
      <c r="L222" s="133"/>
      <c r="M222" s="133"/>
    </row>
    <row r="223" spans="12:13" ht="13.5" customHeight="1" x14ac:dyDescent="0.15">
      <c r="L223" s="133"/>
      <c r="M223" s="133"/>
    </row>
    <row r="224" spans="12:13" ht="13.5" customHeight="1" x14ac:dyDescent="0.15">
      <c r="L224" s="133"/>
      <c r="M224" s="133"/>
    </row>
    <row r="225" spans="12:13" ht="13.5" customHeight="1" x14ac:dyDescent="0.15">
      <c r="L225" s="133"/>
      <c r="M225" s="133"/>
    </row>
    <row r="226" spans="12:13" ht="13.5" customHeight="1" x14ac:dyDescent="0.15">
      <c r="L226" s="133"/>
      <c r="M226" s="133"/>
    </row>
    <row r="227" spans="12:13" ht="13.5" customHeight="1" x14ac:dyDescent="0.15">
      <c r="L227" s="133"/>
      <c r="M227" s="133"/>
    </row>
    <row r="228" spans="12:13" ht="13.5" customHeight="1" x14ac:dyDescent="0.15">
      <c r="L228" s="133"/>
      <c r="M228" s="133"/>
    </row>
    <row r="229" spans="12:13" ht="13.5" customHeight="1" x14ac:dyDescent="0.15">
      <c r="L229" s="133"/>
      <c r="M229" s="133"/>
    </row>
    <row r="230" spans="12:13" ht="13.5" customHeight="1" x14ac:dyDescent="0.15">
      <c r="L230" s="133"/>
      <c r="M230" s="133"/>
    </row>
    <row r="231" spans="12:13" ht="13.5" customHeight="1" x14ac:dyDescent="0.15">
      <c r="L231" s="133"/>
      <c r="M231" s="133"/>
    </row>
    <row r="232" spans="12:13" ht="13.5" customHeight="1" x14ac:dyDescent="0.15">
      <c r="L232" s="133"/>
      <c r="M232" s="133"/>
    </row>
    <row r="233" spans="12:13" ht="13.5" customHeight="1" x14ac:dyDescent="0.15">
      <c r="L233" s="133"/>
      <c r="M233" s="133"/>
    </row>
    <row r="234" spans="12:13" ht="13.5" customHeight="1" x14ac:dyDescent="0.15">
      <c r="L234" s="133"/>
      <c r="M234" s="133"/>
    </row>
    <row r="235" spans="12:13" ht="13.5" customHeight="1" x14ac:dyDescent="0.15">
      <c r="L235" s="133"/>
      <c r="M235" s="133"/>
    </row>
    <row r="236" spans="12:13" ht="13.5" customHeight="1" x14ac:dyDescent="0.15">
      <c r="L236" s="133"/>
      <c r="M236" s="133"/>
    </row>
    <row r="237" spans="12:13" ht="13.5" customHeight="1" x14ac:dyDescent="0.15">
      <c r="L237" s="133"/>
      <c r="M237" s="133"/>
    </row>
    <row r="238" spans="12:13" ht="13.5" customHeight="1" x14ac:dyDescent="0.15">
      <c r="L238" s="133"/>
      <c r="M238" s="133"/>
    </row>
    <row r="239" spans="12:13" ht="13.5" customHeight="1" x14ac:dyDescent="0.15">
      <c r="L239" s="133"/>
      <c r="M239" s="133"/>
    </row>
    <row r="240" spans="12:13" ht="13.5" customHeight="1" x14ac:dyDescent="0.15">
      <c r="L240" s="133"/>
      <c r="M240" s="133"/>
    </row>
    <row r="241" spans="1:13" ht="13.5" customHeight="1" x14ac:dyDescent="0.15">
      <c r="L241" s="133"/>
      <c r="M241" s="133"/>
    </row>
    <row r="242" spans="1:13" ht="13.5" customHeight="1" x14ac:dyDescent="0.15">
      <c r="L242" s="133"/>
      <c r="M242" s="133"/>
    </row>
    <row r="243" spans="1:13" ht="13.5" customHeight="1" x14ac:dyDescent="0.15">
      <c r="L243" s="133"/>
      <c r="M243" s="133"/>
    </row>
    <row r="244" spans="1:13" ht="13.5" customHeight="1" x14ac:dyDescent="0.15">
      <c r="L244" s="133"/>
      <c r="M244" s="133"/>
    </row>
    <row r="245" spans="1:13" ht="13.5" customHeight="1" x14ac:dyDescent="0.15">
      <c r="L245" s="133"/>
      <c r="M245" s="133"/>
    </row>
    <row r="246" spans="1:13" ht="13.5" customHeight="1" x14ac:dyDescent="0.15">
      <c r="L246" s="133"/>
      <c r="M246" s="133"/>
    </row>
    <row r="247" spans="1:13" ht="13.5" customHeight="1" x14ac:dyDescent="0.15">
      <c r="L247" s="133"/>
      <c r="M247" s="133"/>
    </row>
    <row r="248" spans="1:13" ht="13.5" customHeight="1" x14ac:dyDescent="0.15">
      <c r="L248" s="133"/>
      <c r="M248" s="133"/>
    </row>
    <row r="249" spans="1:13" ht="13.5" customHeight="1" x14ac:dyDescent="0.15">
      <c r="L249" s="133"/>
      <c r="M249" s="133"/>
    </row>
    <row r="250" spans="1:13" ht="13.5" customHeight="1" x14ac:dyDescent="0.15">
      <c r="L250" s="133"/>
      <c r="M250" s="133"/>
    </row>
    <row r="251" spans="1:13" ht="13.5" customHeight="1" x14ac:dyDescent="0.15">
      <c r="L251" s="133"/>
      <c r="M251" s="133"/>
    </row>
    <row r="252" spans="1:13" ht="13.5" customHeight="1" x14ac:dyDescent="0.15">
      <c r="L252" s="133"/>
      <c r="M252" s="133"/>
    </row>
    <row r="253" spans="1:13" ht="13.5" customHeight="1" x14ac:dyDescent="0.15">
      <c r="L253" s="133"/>
      <c r="M253" s="133"/>
    </row>
    <row r="254" spans="1:13" ht="13.5" customHeight="1" x14ac:dyDescent="0.15">
      <c r="L254" s="133"/>
      <c r="M254" s="133"/>
    </row>
    <row r="255" spans="1:13" s="77" customFormat="1" ht="13.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33"/>
      <c r="M255" s="133"/>
    </row>
    <row r="256" spans="1:13" ht="15" customHeight="1" x14ac:dyDescent="0.15">
      <c r="J256" s="77"/>
      <c r="K256" s="77"/>
      <c r="L256" s="137"/>
      <c r="M256" s="137"/>
    </row>
    <row r="257" spans="1:13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03"/>
      <c r="M257" s="103"/>
    </row>
    <row r="258" spans="1:13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L258" s="138"/>
      <c r="M258" s="138"/>
    </row>
    <row r="259" spans="1:13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L259" s="138"/>
      <c r="M259" s="138"/>
    </row>
    <row r="260" spans="1:13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L260" s="138"/>
      <c r="M260" s="138"/>
    </row>
    <row r="261" spans="1:13" s="3" customFormat="1" ht="18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L261" s="138"/>
      <c r="M261" s="138"/>
    </row>
    <row r="262" spans="1:13" s="3" customFormat="1" ht="18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L262" s="138"/>
      <c r="M262" s="138"/>
    </row>
    <row r="263" spans="1:13" ht="18" customHeight="1" x14ac:dyDescent="0.15">
      <c r="J263" s="3"/>
      <c r="K263" s="3"/>
      <c r="L263" s="138"/>
      <c r="M263" s="138"/>
    </row>
    <row r="264" spans="1:13" ht="18" customHeight="1" x14ac:dyDescent="0.15">
      <c r="L264" s="139"/>
      <c r="M264" s="139"/>
    </row>
    <row r="265" spans="1:13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139"/>
      <c r="M265" s="139"/>
    </row>
    <row r="266" spans="1:13" s="3" customFormat="1" ht="18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L266" s="138"/>
      <c r="M266" s="138"/>
    </row>
    <row r="267" spans="1:13" s="3" customFormat="1" ht="18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L267" s="138"/>
      <c r="M267" s="138"/>
    </row>
    <row r="268" spans="1:13" ht="18" customHeight="1" x14ac:dyDescent="0.15">
      <c r="J268" s="3"/>
      <c r="K268" s="3"/>
      <c r="L268" s="138"/>
      <c r="M268" s="138"/>
    </row>
    <row r="269" spans="1:13" ht="15" customHeight="1" x14ac:dyDescent="0.15">
      <c r="L269" s="139"/>
      <c r="M269" s="139"/>
    </row>
    <row r="270" spans="1:13" ht="15" customHeight="1" x14ac:dyDescent="0.15">
      <c r="L270" s="139"/>
      <c r="M270" s="139"/>
    </row>
    <row r="271" spans="1:13" ht="15" customHeight="1" x14ac:dyDescent="0.15">
      <c r="L271" s="139"/>
      <c r="M271" s="139"/>
    </row>
    <row r="272" spans="1:13" ht="15" customHeight="1" x14ac:dyDescent="0.15">
      <c r="L272" s="139"/>
      <c r="M272" s="139"/>
    </row>
    <row r="273" spans="12:13" ht="15" customHeight="1" x14ac:dyDescent="0.15">
      <c r="L273" s="139"/>
      <c r="M273" s="139"/>
    </row>
    <row r="274" spans="12:13" ht="15" customHeight="1" x14ac:dyDescent="0.15">
      <c r="L274" s="139"/>
      <c r="M274" s="139"/>
    </row>
    <row r="275" spans="12:13" ht="15" customHeight="1" x14ac:dyDescent="0.15">
      <c r="L275" s="139"/>
      <c r="M275" s="139"/>
    </row>
    <row r="276" spans="12:13" ht="15" customHeight="1" x14ac:dyDescent="0.15">
      <c r="L276" s="139"/>
      <c r="M276" s="139"/>
    </row>
    <row r="277" spans="12:13" ht="15" customHeight="1" x14ac:dyDescent="0.15">
      <c r="L277" s="139"/>
      <c r="M277" s="139"/>
    </row>
    <row r="278" spans="12:13" ht="15" customHeight="1" x14ac:dyDescent="0.15">
      <c r="L278" s="139"/>
      <c r="M278" s="139"/>
    </row>
    <row r="279" spans="12:13" ht="15" customHeight="1" x14ac:dyDescent="0.15">
      <c r="L279" s="139"/>
      <c r="M279" s="139"/>
    </row>
    <row r="280" spans="12:13" ht="15" customHeight="1" x14ac:dyDescent="0.15">
      <c r="L280" s="139"/>
      <c r="M280" s="139"/>
    </row>
    <row r="281" spans="12:13" ht="15" customHeight="1" x14ac:dyDescent="0.15">
      <c r="L281" s="139"/>
      <c r="M281" s="139"/>
    </row>
    <row r="282" spans="12:13" ht="15" customHeight="1" x14ac:dyDescent="0.15">
      <c r="L282" s="139"/>
      <c r="M282" s="139"/>
    </row>
    <row r="283" spans="12:13" ht="15" customHeight="1" x14ac:dyDescent="0.15">
      <c r="L283" s="139"/>
      <c r="M283" s="139"/>
    </row>
    <row r="284" spans="12:13" ht="15" customHeight="1" x14ac:dyDescent="0.15">
      <c r="L284" s="139"/>
      <c r="M284" s="139"/>
    </row>
    <row r="285" spans="12:13" ht="15" customHeight="1" x14ac:dyDescent="0.15">
      <c r="L285" s="139"/>
      <c r="M285" s="139"/>
    </row>
    <row r="286" spans="12:13" ht="15" customHeight="1" x14ac:dyDescent="0.15">
      <c r="L286" s="139"/>
      <c r="M286" s="139"/>
    </row>
    <row r="287" spans="12:13" ht="15" customHeight="1" x14ac:dyDescent="0.15">
      <c r="L287" s="139"/>
      <c r="M287" s="139"/>
    </row>
    <row r="288" spans="12:13" ht="15" customHeight="1" x14ac:dyDescent="0.15">
      <c r="L288" s="139"/>
      <c r="M288" s="139"/>
    </row>
    <row r="289" spans="12:13" ht="15" customHeight="1" x14ac:dyDescent="0.15">
      <c r="L289" s="139"/>
      <c r="M289" s="139"/>
    </row>
    <row r="290" spans="12:13" ht="15" customHeight="1" x14ac:dyDescent="0.15">
      <c r="L290" s="139"/>
      <c r="M290" s="139"/>
    </row>
    <row r="291" spans="12:13" ht="15" customHeight="1" x14ac:dyDescent="0.15">
      <c r="L291" s="139"/>
      <c r="M291" s="139"/>
    </row>
    <row r="292" spans="12:13" ht="15" customHeight="1" x14ac:dyDescent="0.15">
      <c r="L292" s="139"/>
      <c r="M292" s="139"/>
    </row>
    <row r="293" spans="12:13" ht="15" customHeight="1" x14ac:dyDescent="0.15">
      <c r="L293" s="139"/>
      <c r="M293" s="139"/>
    </row>
    <row r="294" spans="12:13" ht="15" customHeight="1" x14ac:dyDescent="0.15">
      <c r="L294" s="139"/>
      <c r="M294" s="139"/>
    </row>
    <row r="295" spans="12:13" ht="15" customHeight="1" x14ac:dyDescent="0.15">
      <c r="L295" s="139"/>
      <c r="M295" s="139"/>
    </row>
    <row r="296" spans="12:13" ht="18" customHeight="1" x14ac:dyDescent="0.15">
      <c r="L296" s="139"/>
      <c r="M296" s="139"/>
    </row>
  </sheetData>
  <mergeCells count="21"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3"/>
  <sheetViews>
    <sheetView showGridLines="0" view="pageBreakPreview" zoomScaleNormal="100" zoomScaleSheetLayoutView="100" workbookViewId="0">
      <selection activeCell="P7" sqref="P7"/>
    </sheetView>
  </sheetViews>
  <sheetFormatPr defaultColWidth="9" defaultRowHeight="18" customHeight="1" x14ac:dyDescent="0.15"/>
  <cols>
    <col min="1" max="1" width="1.25" style="6" customWidth="1"/>
    <col min="2" max="10" width="2.125" style="6" customWidth="1"/>
    <col min="11" max="11" width="18.375" style="6" customWidth="1"/>
    <col min="12" max="13" width="7.625" style="6" customWidth="1"/>
    <col min="14" max="14" width="0.625" style="6" customWidth="1"/>
    <col min="15" max="16384" width="9" style="6"/>
  </cols>
  <sheetData>
    <row r="1" spans="1:16" ht="18" customHeight="1" x14ac:dyDescent="0.15">
      <c r="B1" s="140" t="s">
        <v>172</v>
      </c>
      <c r="C1" s="140"/>
      <c r="D1" s="140"/>
      <c r="E1" s="140"/>
      <c r="F1" s="140"/>
      <c r="G1" s="140"/>
      <c r="H1" s="140"/>
      <c r="I1" s="140"/>
      <c r="J1" s="140"/>
      <c r="K1" s="140"/>
      <c r="L1" s="140" t="s">
        <v>61</v>
      </c>
      <c r="M1" s="140"/>
    </row>
    <row r="2" spans="1:16" ht="23.25" customHeight="1" x14ac:dyDescent="0.2">
      <c r="A2" s="226" t="s">
        <v>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05"/>
      <c r="O2" s="105"/>
      <c r="P2" s="105"/>
    </row>
    <row r="3" spans="1:16" ht="14.1" customHeight="1" x14ac:dyDescent="0.2">
      <c r="A3" s="227" t="s">
        <v>176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05"/>
      <c r="O3" s="105"/>
      <c r="P3" s="105"/>
    </row>
    <row r="4" spans="1:16" ht="14.1" customHeight="1" x14ac:dyDescent="0.2">
      <c r="A4" s="228" t="s">
        <v>177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05"/>
      <c r="O4" s="105"/>
      <c r="P4" s="105"/>
    </row>
    <row r="5" spans="1:16" ht="15.75" customHeight="1" thickBot="1" x14ac:dyDescent="0.25">
      <c r="A5" s="107"/>
      <c r="B5" s="105"/>
      <c r="C5" s="105"/>
      <c r="D5" s="105"/>
      <c r="E5" s="105"/>
      <c r="F5" s="105"/>
      <c r="G5" s="105"/>
      <c r="H5" s="105"/>
      <c r="I5" s="105"/>
      <c r="J5" s="105"/>
      <c r="K5" s="108"/>
      <c r="L5" s="105"/>
      <c r="M5" s="108" t="s">
        <v>167</v>
      </c>
      <c r="N5" s="105"/>
      <c r="O5" s="105"/>
      <c r="P5" s="105"/>
    </row>
    <row r="6" spans="1:16" ht="15.75" customHeight="1" thickBot="1" x14ac:dyDescent="0.25">
      <c r="A6" s="229" t="s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 t="s">
        <v>2</v>
      </c>
      <c r="M6" s="232"/>
      <c r="N6" s="105"/>
      <c r="O6" s="105"/>
      <c r="P6" s="105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L7" s="222">
        <f>L8+L23</f>
        <v>68596146</v>
      </c>
      <c r="M7" s="223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L8" s="222">
        <f>L9+L14+L19</f>
        <v>28297073</v>
      </c>
      <c r="M8" s="223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L9" s="222">
        <f>SUM(L10:M13)</f>
        <v>19717620</v>
      </c>
      <c r="M9" s="223"/>
      <c r="O9" s="6" t="s">
        <v>165</v>
      </c>
    </row>
    <row r="10" spans="1:16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L10" s="222">
        <f>18462261-1049403</f>
        <v>17412858</v>
      </c>
      <c r="M10" s="223"/>
    </row>
    <row r="11" spans="1:16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L11" s="222">
        <v>956602</v>
      </c>
      <c r="M11" s="223"/>
    </row>
    <row r="12" spans="1:16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L12" s="222">
        <v>1128159</v>
      </c>
      <c r="M12" s="223"/>
    </row>
    <row r="13" spans="1:16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L13" s="222">
        <v>220001</v>
      </c>
      <c r="M13" s="223"/>
    </row>
    <row r="14" spans="1:16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L14" s="222">
        <f>SUM(L15:M18)</f>
        <v>8579453</v>
      </c>
      <c r="M14" s="223"/>
    </row>
    <row r="15" spans="1:16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L15" s="222">
        <v>8579453</v>
      </c>
      <c r="M15" s="223"/>
    </row>
    <row r="16" spans="1:16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L16" s="222"/>
      <c r="M16" s="223"/>
    </row>
    <row r="17" spans="1:19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L17" s="222"/>
      <c r="M17" s="223"/>
    </row>
    <row r="18" spans="1:19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L18" s="222"/>
      <c r="M18" s="223"/>
    </row>
    <row r="19" spans="1:19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L19" s="222">
        <f>SUM(L20:M22)</f>
        <v>0</v>
      </c>
      <c r="M19" s="223"/>
      <c r="P19" s="5"/>
      <c r="Q19" s="5"/>
      <c r="R19" s="5"/>
      <c r="S19" s="5"/>
    </row>
    <row r="20" spans="1:19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L20" s="222"/>
      <c r="M20" s="223"/>
      <c r="P20" s="5"/>
      <c r="Q20" s="5"/>
      <c r="R20" s="5"/>
      <c r="S20" s="5"/>
    </row>
    <row r="21" spans="1:19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L21" s="222"/>
      <c r="M21" s="223"/>
      <c r="P21" s="5"/>
      <c r="Q21" s="5"/>
      <c r="R21" s="5"/>
      <c r="S21" s="5"/>
    </row>
    <row r="22" spans="1:19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L22" s="222"/>
      <c r="M22" s="223"/>
      <c r="P22" s="5"/>
      <c r="Q22" s="5"/>
      <c r="R22" s="5"/>
      <c r="S22" s="5"/>
    </row>
    <row r="23" spans="1:19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L23" s="222">
        <f>SUM(L24:M27)</f>
        <v>40299073</v>
      </c>
      <c r="M23" s="223"/>
      <c r="P23" s="5"/>
      <c r="Q23" s="5"/>
      <c r="R23" s="5"/>
      <c r="S23" s="5"/>
    </row>
    <row r="24" spans="1:19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L24" s="222">
        <v>40206765</v>
      </c>
      <c r="M24" s="223"/>
      <c r="P24" s="5"/>
      <c r="Q24" s="5"/>
      <c r="R24" s="5"/>
      <c r="S24" s="5"/>
    </row>
    <row r="25" spans="1:19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L25" s="222">
        <v>92308</v>
      </c>
      <c r="M25" s="223"/>
    </row>
    <row r="26" spans="1:19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L26" s="222"/>
      <c r="M26" s="223"/>
    </row>
    <row r="27" spans="1:19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L27" s="222"/>
      <c r="M27" s="223"/>
    </row>
    <row r="28" spans="1:19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L28" s="222">
        <f>SUM(L29:M30)</f>
        <v>77495980</v>
      </c>
      <c r="M28" s="223"/>
    </row>
    <row r="29" spans="1:19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22"/>
      <c r="M29" s="223"/>
    </row>
    <row r="30" spans="1:19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22">
        <v>77495980</v>
      </c>
      <c r="M30" s="223"/>
    </row>
    <row r="31" spans="1:19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141"/>
      <c r="J31" s="141"/>
      <c r="K31" s="141"/>
      <c r="L31" s="220">
        <f>L7-L28</f>
        <v>-8899834</v>
      </c>
      <c r="M31" s="221"/>
    </row>
    <row r="32" spans="1:19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L32" s="222"/>
      <c r="M32" s="223"/>
    </row>
    <row r="33" spans="1:13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L33" s="222"/>
      <c r="M33" s="223"/>
    </row>
    <row r="34" spans="1:13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L34" s="222"/>
      <c r="M34" s="223"/>
    </row>
    <row r="35" spans="1:13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L35" s="222"/>
      <c r="M35" s="223"/>
    </row>
    <row r="36" spans="1:13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L36" s="222"/>
      <c r="M36" s="223"/>
    </row>
    <row r="37" spans="1:13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L37" s="222"/>
      <c r="M37" s="223"/>
    </row>
    <row r="38" spans="1:13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22"/>
      <c r="M38" s="223"/>
    </row>
    <row r="39" spans="1:13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22"/>
      <c r="M39" s="223"/>
    </row>
    <row r="40" spans="1:13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96"/>
      <c r="M40" s="97"/>
    </row>
    <row r="41" spans="1:13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24">
        <f>L31+L32-L38</f>
        <v>-8899834</v>
      </c>
      <c r="M41" s="225"/>
    </row>
    <row r="42" spans="1:13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6" ht="15.6" customHeight="1" x14ac:dyDescent="0.15"/>
    <row r="50" spans="1:16" ht="15.6" customHeight="1" x14ac:dyDescent="0.15"/>
    <row r="51" spans="1:16" ht="15.6" customHeight="1" x14ac:dyDescent="0.15"/>
    <row r="52" spans="1:16" ht="15.6" customHeight="1" x14ac:dyDescent="0.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6" ht="15.6" customHeight="1" x14ac:dyDescent="0.15"/>
    <row r="54" spans="1:16" ht="15.6" customHeight="1" x14ac:dyDescent="0.15"/>
    <row r="55" spans="1:16" ht="5.25" customHeight="1" x14ac:dyDescent="0.15"/>
    <row r="56" spans="1:16" ht="15.6" customHeight="1" x14ac:dyDescent="0.15"/>
    <row r="57" spans="1:16" ht="15.6" customHeight="1" x14ac:dyDescent="0.15"/>
    <row r="58" spans="1:16" ht="15.6" customHeight="1" x14ac:dyDescent="0.15"/>
    <row r="59" spans="1:16" ht="15.6" customHeight="1" x14ac:dyDescent="0.15"/>
    <row r="60" spans="1:16" ht="15.6" customHeight="1" x14ac:dyDescent="0.15"/>
    <row r="61" spans="1:16" ht="15.6" customHeight="1" x14ac:dyDescent="0.15"/>
    <row r="62" spans="1:16" ht="15.6" customHeight="1" x14ac:dyDescent="0.15"/>
    <row r="63" spans="1:16" s="101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L64" s="101"/>
      <c r="M64" s="101"/>
      <c r="N64" s="101"/>
      <c r="O64" s="101"/>
      <c r="P64" s="101"/>
    </row>
    <row r="65" ht="27" customHeight="1" x14ac:dyDescent="0.15"/>
    <row r="86" spans="1:1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97" spans="1:16" s="3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101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</row>
    <row r="99" spans="1:16" ht="18" customHeight="1" x14ac:dyDescent="0.15">
      <c r="L99" s="101"/>
      <c r="M99" s="101"/>
      <c r="N99" s="101"/>
      <c r="O99" s="101"/>
      <c r="P99" s="101"/>
    </row>
    <row r="100" spans="1:16" ht="27" customHeight="1" x14ac:dyDescent="0.15"/>
    <row r="128" spans="1:1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ht="18" customHeight="1" x14ac:dyDescent="0.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9" spans="1:16" s="3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101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</row>
    <row r="141" spans="1:16" ht="18" customHeight="1" x14ac:dyDescent="0.15">
      <c r="L141" s="101"/>
      <c r="M141" s="101"/>
      <c r="N141" s="101"/>
      <c r="O141" s="101"/>
      <c r="P141" s="101"/>
    </row>
    <row r="142" spans="1:16" ht="27" customHeight="1" x14ac:dyDescent="0.15"/>
    <row r="143" spans="1:16" ht="14.45" customHeight="1" x14ac:dyDescent="0.15"/>
    <row r="144" spans="1:16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ht="14.45" customHeight="1" x14ac:dyDescent="0.15"/>
    <row r="178" spans="1:11" ht="14.45" customHeight="1" x14ac:dyDescent="0.15"/>
    <row r="179" spans="1:11" ht="14.45" customHeight="1" x14ac:dyDescent="0.15"/>
    <row r="180" spans="1:11" ht="14.45" customHeight="1" x14ac:dyDescent="0.15"/>
    <row r="181" spans="1:11" ht="14.45" customHeight="1" x14ac:dyDescent="0.15"/>
    <row r="182" spans="1:1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5" customHeight="1" x14ac:dyDescent="0.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1:11" ht="14.45" customHeight="1" x14ac:dyDescent="0.15"/>
    <row r="185" spans="1:11" ht="14.45" customHeight="1" x14ac:dyDescent="0.15"/>
    <row r="186" spans="1:11" ht="14.45" customHeight="1" x14ac:dyDescent="0.15"/>
    <row r="187" spans="1:11" ht="14.45" customHeight="1" x14ac:dyDescent="0.15"/>
    <row r="188" spans="1:11" ht="14.45" customHeight="1" x14ac:dyDescent="0.15"/>
    <row r="189" spans="1:11" ht="14.45" customHeight="1" x14ac:dyDescent="0.15"/>
    <row r="190" spans="1:11" ht="14.45" customHeight="1" x14ac:dyDescent="0.15"/>
    <row r="191" spans="1:11" ht="14.45" customHeight="1" x14ac:dyDescent="0.15"/>
    <row r="192" spans="1:11" ht="14.45" customHeight="1" x14ac:dyDescent="0.15"/>
    <row r="193" spans="1:16" s="3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101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</row>
    <row r="195" spans="1:16" ht="18" customHeight="1" x14ac:dyDescent="0.15">
      <c r="L195" s="101"/>
      <c r="M195" s="101"/>
      <c r="N195" s="101"/>
      <c r="O195" s="101"/>
      <c r="P195" s="101"/>
    </row>
    <row r="196" spans="1:16" ht="27" customHeight="1" x14ac:dyDescent="0.15"/>
    <row r="197" spans="1:16" ht="13.5" customHeight="1" x14ac:dyDescent="0.15"/>
    <row r="198" spans="1:16" ht="13.5" customHeight="1" x14ac:dyDescent="0.15"/>
    <row r="199" spans="1:16" ht="13.5" customHeight="1" x14ac:dyDescent="0.15"/>
    <row r="200" spans="1:16" ht="13.5" customHeight="1" x14ac:dyDescent="0.15"/>
    <row r="201" spans="1:16" ht="13.5" customHeight="1" x14ac:dyDescent="0.15"/>
    <row r="202" spans="1:16" ht="13.5" customHeight="1" x14ac:dyDescent="0.15"/>
    <row r="203" spans="1:16" ht="13.5" customHeight="1" x14ac:dyDescent="0.15"/>
    <row r="204" spans="1:16" ht="13.5" customHeight="1" x14ac:dyDescent="0.15"/>
    <row r="205" spans="1:16" ht="13.5" customHeight="1" x14ac:dyDescent="0.15"/>
    <row r="206" spans="1:16" ht="13.5" customHeight="1" x14ac:dyDescent="0.15"/>
    <row r="207" spans="1:16" ht="13.5" customHeight="1" x14ac:dyDescent="0.15"/>
    <row r="208" spans="1:16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ht="13.5" customHeight="1" x14ac:dyDescent="0.15"/>
    <row r="242" spans="1:16" ht="13.5" customHeight="1" x14ac:dyDescent="0.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</row>
    <row r="243" spans="1:16" ht="13.5" customHeight="1" x14ac:dyDescent="0.15"/>
    <row r="244" spans="1:16" ht="13.5" customHeight="1" x14ac:dyDescent="0.15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3"/>
    </row>
    <row r="245" spans="1:16" ht="13.5" customHeight="1" x14ac:dyDescent="0.1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3"/>
    </row>
    <row r="246" spans="1:16" ht="13.5" customHeight="1" x14ac:dyDescent="0.1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3"/>
    </row>
    <row r="247" spans="1:16" ht="13.5" customHeight="1" x14ac:dyDescent="0.1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3"/>
    </row>
    <row r="248" spans="1:16" ht="13.5" customHeight="1" x14ac:dyDescent="0.1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3"/>
    </row>
    <row r="249" spans="1:16" ht="13.5" customHeight="1" x14ac:dyDescent="0.1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3"/>
    </row>
    <row r="250" spans="1:16" ht="13.5" customHeight="1" x14ac:dyDescent="0.1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</row>
    <row r="251" spans="1:16" ht="13.5" customHeight="1" x14ac:dyDescent="0.1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</row>
    <row r="252" spans="1:16" ht="13.5" customHeight="1" x14ac:dyDescent="0.1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3"/>
    </row>
    <row r="253" spans="1:16" s="77" customFormat="1" ht="13.5" customHeight="1" x14ac:dyDescent="0.1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77"/>
      <c r="M254" s="77"/>
      <c r="N254" s="77"/>
      <c r="O254" s="77"/>
      <c r="P254" s="77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ht="18" customHeight="1" x14ac:dyDescent="0.15">
      <c r="L261" s="3"/>
      <c r="M261" s="3"/>
      <c r="N261" s="3"/>
      <c r="O261" s="3"/>
      <c r="P261" s="3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ht="18" customHeight="1" x14ac:dyDescent="0.15">
      <c r="L266" s="3"/>
      <c r="M266" s="3"/>
      <c r="N266" s="3"/>
      <c r="O266" s="3"/>
      <c r="P266" s="3"/>
    </row>
    <row r="267" spans="1:16" ht="15" customHeight="1" x14ac:dyDescent="0.15"/>
    <row r="268" spans="1:16" ht="15" customHeight="1" x14ac:dyDescent="0.15"/>
    <row r="269" spans="1:16" ht="15" customHeight="1" x14ac:dyDescent="0.15"/>
    <row r="270" spans="1:16" ht="15" customHeight="1" x14ac:dyDescent="0.15"/>
    <row r="271" spans="1:16" ht="15" customHeight="1" x14ac:dyDescent="0.15"/>
    <row r="272" spans="1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showGridLines="0" view="pageBreakPreview" zoomScale="110" zoomScaleNormal="100" zoomScaleSheetLayoutView="110" workbookViewId="0">
      <selection activeCell="O58" sqref="O58"/>
    </sheetView>
  </sheetViews>
  <sheetFormatPr defaultColWidth="9" defaultRowHeight="18" customHeight="1" x14ac:dyDescent="0.15"/>
  <cols>
    <col min="1" max="1" width="0.75" style="6" customWidth="1"/>
    <col min="2" max="10" width="2.125" style="6" customWidth="1"/>
    <col min="11" max="11" width="13.25" style="6" customWidth="1"/>
    <col min="12" max="13" width="7.625" style="6" customWidth="1"/>
    <col min="14" max="14" width="0.75" style="6" customWidth="1"/>
    <col min="15" max="15" width="13.125" style="6" customWidth="1"/>
    <col min="16" max="16384" width="9" style="6"/>
  </cols>
  <sheetData>
    <row r="1" spans="1:13" ht="18" customHeight="1" x14ac:dyDescent="0.15">
      <c r="B1" s="142" t="s">
        <v>171</v>
      </c>
      <c r="C1" s="142"/>
      <c r="D1" s="142"/>
      <c r="E1" s="142"/>
      <c r="F1" s="142"/>
      <c r="G1" s="142"/>
      <c r="H1" s="142"/>
      <c r="I1" s="142"/>
      <c r="J1" s="142"/>
      <c r="K1" s="142"/>
      <c r="L1" s="142" t="s">
        <v>109</v>
      </c>
      <c r="M1" s="142"/>
    </row>
    <row r="2" spans="1:13" ht="18" customHeight="1" x14ac:dyDescent="0.15">
      <c r="A2" s="143"/>
      <c r="B2" s="250" t="s">
        <v>110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3" customFormat="1" ht="15.95" customHeight="1" x14ac:dyDescent="0.15">
      <c r="B3" s="251" t="s">
        <v>178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s="3" customFormat="1" ht="15.95" customHeight="1" x14ac:dyDescent="0.15">
      <c r="B4" s="251" t="s">
        <v>179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s="3" customFormat="1" ht="17.25" customHeight="1" thickBot="1" x14ac:dyDescent="0.2">
      <c r="M5" s="91" t="s">
        <v>170</v>
      </c>
    </row>
    <row r="6" spans="1:13" s="3" customFormat="1" ht="14.45" customHeight="1" x14ac:dyDescent="0.15">
      <c r="B6" s="252" t="s">
        <v>1</v>
      </c>
      <c r="C6" s="253"/>
      <c r="D6" s="253"/>
      <c r="E6" s="253"/>
      <c r="F6" s="253"/>
      <c r="G6" s="253"/>
      <c r="H6" s="253"/>
      <c r="I6" s="254"/>
      <c r="J6" s="254"/>
      <c r="K6" s="255"/>
      <c r="L6" s="259" t="s">
        <v>2</v>
      </c>
      <c r="M6" s="260"/>
    </row>
    <row r="7" spans="1:13" s="3" customFormat="1" ht="14.45" customHeight="1" thickBot="1" x14ac:dyDescent="0.2">
      <c r="B7" s="256"/>
      <c r="C7" s="257"/>
      <c r="D7" s="257"/>
      <c r="E7" s="257"/>
      <c r="F7" s="257"/>
      <c r="G7" s="257"/>
      <c r="H7" s="257"/>
      <c r="I7" s="257"/>
      <c r="J7" s="257"/>
      <c r="K7" s="258"/>
      <c r="L7" s="261"/>
      <c r="M7" s="262"/>
    </row>
    <row r="8" spans="1:13" s="101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144"/>
      <c r="J8" s="144"/>
      <c r="K8" s="145"/>
      <c r="L8" s="248"/>
      <c r="M8" s="249"/>
    </row>
    <row r="9" spans="1:13" ht="14.25" customHeight="1" x14ac:dyDescent="0.15">
      <c r="B9" s="4"/>
      <c r="C9" s="57" t="s">
        <v>112</v>
      </c>
      <c r="D9" s="57"/>
      <c r="E9" s="58"/>
      <c r="F9" s="58"/>
      <c r="G9" s="3"/>
      <c r="H9" s="58"/>
      <c r="K9" s="146"/>
      <c r="L9" s="222">
        <f>L10+L15</f>
        <v>67560788</v>
      </c>
      <c r="M9" s="223"/>
    </row>
    <row r="10" spans="1:13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K10" s="146"/>
      <c r="L10" s="222">
        <f>SUM(L11:M14)</f>
        <v>27261715</v>
      </c>
      <c r="M10" s="223"/>
    </row>
    <row r="11" spans="1:13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K11" s="146"/>
      <c r="L11" s="222">
        <f>220001+18462261</f>
        <v>18682262</v>
      </c>
      <c r="M11" s="223"/>
    </row>
    <row r="12" spans="1:13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K12" s="146"/>
      <c r="L12" s="222">
        <v>8579453</v>
      </c>
      <c r="M12" s="223"/>
    </row>
    <row r="13" spans="1:13" ht="13.5" customHeight="1" x14ac:dyDescent="0.15">
      <c r="B13" s="60"/>
      <c r="C13" s="3"/>
      <c r="D13" s="3"/>
      <c r="E13" s="7" t="s">
        <v>116</v>
      </c>
      <c r="F13" s="3"/>
      <c r="G13" s="3"/>
      <c r="H13" s="3"/>
      <c r="K13" s="146"/>
      <c r="L13" s="222"/>
      <c r="M13" s="223"/>
    </row>
    <row r="14" spans="1:13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K14" s="146"/>
      <c r="L14" s="222"/>
      <c r="M14" s="223"/>
    </row>
    <row r="15" spans="1:13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K15" s="146"/>
      <c r="L15" s="222">
        <f>SUM(L16:M19)</f>
        <v>40299073</v>
      </c>
      <c r="M15" s="223"/>
    </row>
    <row r="16" spans="1:13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K16" s="146"/>
      <c r="L16" s="222">
        <v>40206765</v>
      </c>
      <c r="M16" s="223"/>
    </row>
    <row r="17" spans="2:13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K17" s="146"/>
      <c r="L17" s="222">
        <v>92308</v>
      </c>
      <c r="M17" s="223"/>
    </row>
    <row r="18" spans="2:13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K18" s="146"/>
      <c r="L18" s="222"/>
      <c r="M18" s="223"/>
    </row>
    <row r="19" spans="2:13" ht="13.5" customHeight="1" x14ac:dyDescent="0.15">
      <c r="B19" s="60"/>
      <c r="C19" s="3"/>
      <c r="D19" s="5"/>
      <c r="E19" s="62" t="s">
        <v>117</v>
      </c>
      <c r="F19" s="3"/>
      <c r="G19" s="62"/>
      <c r="H19" s="62"/>
      <c r="K19" s="146"/>
      <c r="L19" s="222"/>
      <c r="M19" s="223"/>
    </row>
    <row r="20" spans="2:13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K20" s="146"/>
      <c r="L20" s="222">
        <f>SUM(L21:M24)</f>
        <v>77495980</v>
      </c>
      <c r="M20" s="223"/>
    </row>
    <row r="21" spans="2:13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K21" s="146"/>
      <c r="L21" s="222"/>
      <c r="M21" s="223"/>
    </row>
    <row r="22" spans="2:13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K22" s="146"/>
      <c r="L22" s="222"/>
      <c r="M22" s="223"/>
    </row>
    <row r="23" spans="2:13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K23" s="146"/>
      <c r="L23" s="222"/>
      <c r="M23" s="223"/>
    </row>
    <row r="24" spans="2:13" ht="13.5" customHeight="1" x14ac:dyDescent="0.15">
      <c r="B24" s="60"/>
      <c r="C24" s="3"/>
      <c r="D24" s="5" t="s">
        <v>126</v>
      </c>
      <c r="E24" s="62"/>
      <c r="F24" s="62"/>
      <c r="G24" s="62"/>
      <c r="H24" s="5"/>
      <c r="K24" s="146"/>
      <c r="L24" s="222">
        <v>77495980</v>
      </c>
      <c r="M24" s="223"/>
    </row>
    <row r="25" spans="2:13" ht="13.5" customHeight="1" x14ac:dyDescent="0.15">
      <c r="B25" s="60"/>
      <c r="C25" s="3" t="s">
        <v>127</v>
      </c>
      <c r="D25" s="5"/>
      <c r="E25" s="62"/>
      <c r="F25" s="62"/>
      <c r="G25" s="62"/>
      <c r="H25" s="5"/>
      <c r="K25" s="146"/>
      <c r="L25" s="222"/>
      <c r="M25" s="223"/>
    </row>
    <row r="26" spans="2:13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K26" s="146"/>
      <c r="L26" s="222"/>
      <c r="M26" s="223"/>
    </row>
    <row r="27" spans="2:13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K27" s="146"/>
      <c r="L27" s="222"/>
      <c r="M27" s="223"/>
    </row>
    <row r="28" spans="2:13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K28" s="146"/>
      <c r="L28" s="222"/>
      <c r="M28" s="223"/>
    </row>
    <row r="29" spans="2:13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141"/>
      <c r="J29" s="141"/>
      <c r="K29" s="147"/>
      <c r="L29" s="220">
        <f>L20-L9</f>
        <v>9935192</v>
      </c>
      <c r="M29" s="221"/>
    </row>
    <row r="30" spans="2:13" ht="13.5" customHeight="1" x14ac:dyDescent="0.15">
      <c r="B30" s="60" t="s">
        <v>131</v>
      </c>
      <c r="C30" s="3"/>
      <c r="D30" s="5"/>
      <c r="E30" s="62"/>
      <c r="F30" s="62"/>
      <c r="G30" s="62"/>
      <c r="H30" s="5"/>
      <c r="K30" s="146"/>
      <c r="L30" s="222"/>
      <c r="M30" s="223"/>
    </row>
    <row r="31" spans="2:13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K31" s="146"/>
      <c r="L31" s="222">
        <f>SUM(L32:M36)</f>
        <v>1435240</v>
      </c>
      <c r="M31" s="223"/>
    </row>
    <row r="32" spans="2:13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K32" s="146"/>
      <c r="L32" s="222"/>
      <c r="M32" s="223"/>
    </row>
    <row r="33" spans="2:13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K33" s="146"/>
      <c r="L33" s="222">
        <f>424000+1011240</f>
        <v>1435240</v>
      </c>
      <c r="M33" s="223"/>
    </row>
    <row r="34" spans="2:13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K34" s="146"/>
      <c r="L34" s="222"/>
      <c r="M34" s="223"/>
    </row>
    <row r="35" spans="2:13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K35" s="146"/>
      <c r="L35" s="222"/>
      <c r="M35" s="223"/>
    </row>
    <row r="36" spans="2:13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K36" s="146"/>
      <c r="L36" s="222"/>
      <c r="M36" s="223"/>
    </row>
    <row r="37" spans="2:13" ht="13.5" customHeight="1" x14ac:dyDescent="0.15">
      <c r="B37" s="60"/>
      <c r="C37" s="3" t="s">
        <v>137</v>
      </c>
      <c r="D37" s="5"/>
      <c r="E37" s="62"/>
      <c r="F37" s="62"/>
      <c r="G37" s="62"/>
      <c r="H37" s="5"/>
      <c r="K37" s="146"/>
      <c r="L37" s="222">
        <f>SUM(L38:M42)</f>
        <v>0</v>
      </c>
      <c r="M37" s="223"/>
    </row>
    <row r="38" spans="2:13" ht="13.5" customHeight="1" x14ac:dyDescent="0.15">
      <c r="B38" s="60"/>
      <c r="C38" s="3"/>
      <c r="D38" s="8" t="s">
        <v>124</v>
      </c>
      <c r="E38" s="62"/>
      <c r="F38" s="62"/>
      <c r="G38" s="62"/>
      <c r="H38" s="5"/>
      <c r="K38" s="146"/>
      <c r="L38" s="222"/>
      <c r="M38" s="223"/>
    </row>
    <row r="39" spans="2:13" ht="13.5" customHeight="1" x14ac:dyDescent="0.15">
      <c r="B39" s="60"/>
      <c r="C39" s="3"/>
      <c r="D39" s="8" t="s">
        <v>138</v>
      </c>
      <c r="E39" s="62"/>
      <c r="F39" s="62"/>
      <c r="G39" s="62"/>
      <c r="H39" s="5"/>
      <c r="K39" s="146"/>
      <c r="L39" s="222"/>
      <c r="M39" s="223"/>
    </row>
    <row r="40" spans="2:13" ht="13.5" customHeight="1" x14ac:dyDescent="0.15">
      <c r="B40" s="60"/>
      <c r="C40" s="3"/>
      <c r="D40" s="8" t="s">
        <v>139</v>
      </c>
      <c r="E40" s="62"/>
      <c r="F40" s="3"/>
      <c r="G40" s="62"/>
      <c r="H40" s="62"/>
      <c r="K40" s="146"/>
      <c r="L40" s="222"/>
      <c r="M40" s="223"/>
    </row>
    <row r="41" spans="2:13" ht="13.5" customHeight="1" x14ac:dyDescent="0.15">
      <c r="B41" s="60"/>
      <c r="C41" s="3"/>
      <c r="D41" s="8" t="s">
        <v>140</v>
      </c>
      <c r="E41" s="62"/>
      <c r="F41" s="3"/>
      <c r="G41" s="62"/>
      <c r="H41" s="62"/>
      <c r="K41" s="146"/>
      <c r="L41" s="222"/>
      <c r="M41" s="223"/>
    </row>
    <row r="42" spans="2:13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K42" s="146"/>
      <c r="L42" s="222"/>
      <c r="M42" s="223"/>
    </row>
    <row r="43" spans="2:13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141"/>
      <c r="J43" s="141"/>
      <c r="K43" s="147"/>
      <c r="L43" s="220">
        <f>L37-L31</f>
        <v>-1435240</v>
      </c>
      <c r="M43" s="221"/>
    </row>
    <row r="44" spans="2:13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K44" s="146"/>
      <c r="L44" s="222"/>
      <c r="M44" s="223"/>
    </row>
    <row r="45" spans="2:13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K45" s="146"/>
      <c r="L45" s="222"/>
      <c r="M45" s="223"/>
    </row>
    <row r="46" spans="2:13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K46" s="146"/>
      <c r="L46" s="222"/>
      <c r="M46" s="223"/>
    </row>
    <row r="47" spans="2:13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K47" s="146"/>
      <c r="L47" s="222"/>
      <c r="M47" s="223"/>
    </row>
    <row r="48" spans="2:13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K48" s="146"/>
      <c r="L48" s="222"/>
      <c r="M48" s="223"/>
    </row>
    <row r="49" spans="2:15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K49" s="146"/>
      <c r="L49" s="222"/>
      <c r="M49" s="223"/>
    </row>
    <row r="50" spans="2:15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K50" s="146"/>
      <c r="L50" s="222"/>
      <c r="M50" s="223"/>
    </row>
    <row r="51" spans="2:15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141"/>
      <c r="J51" s="141"/>
      <c r="K51" s="147"/>
      <c r="L51" s="246"/>
      <c r="M51" s="247"/>
    </row>
    <row r="52" spans="2:15" ht="13.5" customHeight="1" x14ac:dyDescent="0.15">
      <c r="B52" s="241" t="s">
        <v>148</v>
      </c>
      <c r="C52" s="242"/>
      <c r="D52" s="242"/>
      <c r="E52" s="242"/>
      <c r="F52" s="242"/>
      <c r="G52" s="242"/>
      <c r="H52" s="242"/>
      <c r="I52" s="242"/>
      <c r="J52" s="242"/>
      <c r="K52" s="243"/>
      <c r="L52" s="244">
        <f>L29+L43+L51</f>
        <v>8499952</v>
      </c>
      <c r="M52" s="245"/>
    </row>
    <row r="53" spans="2:15" ht="13.5" customHeight="1" thickBot="1" x14ac:dyDescent="0.2">
      <c r="B53" s="235" t="s">
        <v>149</v>
      </c>
      <c r="C53" s="236"/>
      <c r="D53" s="236"/>
      <c r="E53" s="236"/>
      <c r="F53" s="236"/>
      <c r="G53" s="236"/>
      <c r="H53" s="236"/>
      <c r="I53" s="236"/>
      <c r="J53" s="236"/>
      <c r="K53" s="237"/>
      <c r="L53" s="222">
        <v>66804890</v>
      </c>
      <c r="M53" s="223"/>
    </row>
    <row r="54" spans="2:15" ht="13.5" customHeight="1" thickBot="1" x14ac:dyDescent="0.2">
      <c r="B54" s="238" t="s">
        <v>150</v>
      </c>
      <c r="C54" s="239"/>
      <c r="D54" s="239"/>
      <c r="E54" s="239"/>
      <c r="F54" s="239"/>
      <c r="G54" s="239"/>
      <c r="H54" s="239"/>
      <c r="I54" s="239"/>
      <c r="J54" s="239"/>
      <c r="K54" s="240"/>
      <c r="L54" s="233">
        <f>L52+L53</f>
        <v>75304842</v>
      </c>
      <c r="M54" s="234"/>
    </row>
    <row r="55" spans="2:15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48"/>
      <c r="M55" s="149"/>
    </row>
    <row r="56" spans="2:15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150"/>
      <c r="M56" s="151"/>
    </row>
    <row r="57" spans="2:15" ht="13.5" customHeight="1" x14ac:dyDescent="0.15">
      <c r="B57" s="98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152"/>
      <c r="M57" s="153"/>
    </row>
    <row r="58" spans="2:15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154"/>
      <c r="M58" s="155"/>
    </row>
    <row r="59" spans="2:15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156"/>
      <c r="J59" s="156"/>
      <c r="K59" s="156"/>
      <c r="L59" s="233">
        <v>75304842</v>
      </c>
      <c r="M59" s="234"/>
      <c r="O59" s="157">
        <f>L54-L59</f>
        <v>0</v>
      </c>
    </row>
    <row r="60" spans="2:15" ht="3" customHeight="1" x14ac:dyDescent="0.15">
      <c r="B60" s="3"/>
      <c r="C60" s="3"/>
      <c r="D60" s="5"/>
      <c r="E60" s="62"/>
      <c r="F60" s="62"/>
      <c r="G60" s="62"/>
      <c r="H60" s="58"/>
    </row>
    <row r="61" spans="2:15" ht="13.5" customHeight="1" x14ac:dyDescent="0.15">
      <c r="B61" s="3"/>
      <c r="C61" s="3"/>
      <c r="D61" s="5"/>
      <c r="E61" s="62"/>
      <c r="F61" s="62"/>
      <c r="G61" s="62"/>
      <c r="H61" s="66"/>
    </row>
    <row r="62" spans="2:15" ht="13.5" customHeight="1" x14ac:dyDescent="0.15">
      <c r="B62" s="3"/>
      <c r="C62" s="3"/>
      <c r="D62" s="5"/>
      <c r="E62" s="62"/>
      <c r="F62" s="62"/>
      <c r="G62" s="62"/>
      <c r="H62" s="62"/>
    </row>
    <row r="63" spans="2:15" ht="13.5" customHeight="1" x14ac:dyDescent="0.15">
      <c r="B63" s="3"/>
      <c r="C63" s="3"/>
      <c r="D63" s="5"/>
      <c r="E63" s="62"/>
      <c r="F63" s="62"/>
      <c r="G63" s="62"/>
      <c r="H63" s="62"/>
    </row>
    <row r="64" spans="2:15" ht="13.5" customHeight="1" x14ac:dyDescent="0.15">
      <c r="B64" s="3"/>
      <c r="C64" s="3"/>
      <c r="D64" s="5"/>
      <c r="E64" s="62"/>
      <c r="F64" s="62"/>
      <c r="G64" s="62"/>
      <c r="H64" s="62"/>
    </row>
    <row r="65" spans="1:11" ht="13.5" customHeight="1" x14ac:dyDescent="0.15">
      <c r="B65" s="3"/>
      <c r="C65" s="3"/>
      <c r="D65" s="62"/>
      <c r="E65" s="3"/>
      <c r="F65" s="3"/>
      <c r="G65" s="62"/>
      <c r="H65" s="62"/>
    </row>
    <row r="66" spans="1:11" ht="13.5" customHeight="1" x14ac:dyDescent="0.15">
      <c r="B66" s="3"/>
      <c r="C66" s="3"/>
      <c r="D66" s="5"/>
      <c r="E66" s="62"/>
      <c r="F66" s="62"/>
      <c r="G66" s="62"/>
      <c r="H66" s="62"/>
    </row>
    <row r="67" spans="1:11" ht="13.5" customHeight="1" x14ac:dyDescent="0.15">
      <c r="B67" s="3"/>
      <c r="C67" s="3"/>
      <c r="D67" s="5"/>
      <c r="E67" s="62"/>
      <c r="F67" s="62"/>
      <c r="G67" s="62"/>
      <c r="H67" s="62"/>
    </row>
    <row r="68" spans="1:11" ht="13.5" customHeight="1" x14ac:dyDescent="0.15">
      <c r="B68" s="3"/>
      <c r="C68" s="3"/>
      <c r="D68" s="5"/>
      <c r="E68" s="62"/>
      <c r="F68" s="62"/>
      <c r="G68" s="62"/>
      <c r="H68" s="62"/>
    </row>
    <row r="69" spans="1:11" ht="13.5" customHeight="1" x14ac:dyDescent="0.15">
      <c r="B69" s="3"/>
      <c r="C69" s="3"/>
      <c r="D69" s="5"/>
      <c r="E69" s="62"/>
      <c r="F69" s="62"/>
      <c r="G69" s="62"/>
      <c r="H69" s="62"/>
    </row>
    <row r="70" spans="1:11" ht="13.5" customHeight="1" x14ac:dyDescent="0.15">
      <c r="B70" s="3"/>
      <c r="C70" s="3"/>
      <c r="D70" s="5"/>
      <c r="E70" s="62"/>
      <c r="F70" s="62"/>
      <c r="G70" s="62"/>
      <c r="H70" s="62"/>
    </row>
    <row r="71" spans="1:11" ht="13.5" customHeight="1" x14ac:dyDescent="0.15">
      <c r="B71" s="3"/>
      <c r="C71" s="3"/>
      <c r="D71" s="5"/>
      <c r="E71" s="62"/>
      <c r="F71" s="62"/>
      <c r="G71" s="62"/>
      <c r="H71" s="62"/>
    </row>
    <row r="72" spans="1:11" ht="13.5" customHeigh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13.5" customHeight="1" x14ac:dyDescent="0.15"/>
    <row r="74" spans="1:11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 customHeight="1" x14ac:dyDescent="0.15">
      <c r="A75" s="77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77" customFormat="1" ht="13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 customHeight="1" x14ac:dyDescent="0.15">
      <c r="A77" s="3"/>
    </row>
    <row r="78" spans="1:11" s="3" customFormat="1" ht="18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3" customFormat="1" ht="18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mergeCells count="56"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2021-08-20T06:12:53Z</cp:lastPrinted>
  <dcterms:created xsi:type="dcterms:W3CDTF">2014-03-27T08:10:30Z</dcterms:created>
  <dcterms:modified xsi:type="dcterms:W3CDTF">2022-11-16T04:22:57Z</dcterms:modified>
</cp:coreProperties>
</file>