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ri\共有フォルダ\02_クライアント\鹿児島県町村総合事務組合\R4\４表\"/>
    </mc:Choice>
  </mc:AlternateContent>
  <xr:revisionPtr revIDLastSave="0" documentId="13_ncr:1_{F11959D9-12F2-40EC-87A9-531728B7F7FE}" xr6:coauthVersionLast="47" xr6:coauthVersionMax="47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</workbook>
</file>

<file path=xl/calcChain.xml><?xml version="1.0" encoding="utf-8"?>
<calcChain xmlns="http://schemas.openxmlformats.org/spreadsheetml/2006/main">
  <c r="L33" i="25" l="1"/>
  <c r="L12" i="25"/>
  <c r="L11" i="25"/>
  <c r="L10" i="22"/>
  <c r="N57" i="21"/>
  <c r="L17" i="23"/>
  <c r="AA19" i="21"/>
  <c r="AA13" i="21" s="1"/>
  <c r="AA10" i="21"/>
  <c r="N49" i="21"/>
  <c r="N13" i="21"/>
  <c r="N12" i="21"/>
  <c r="O13" i="21" l="1"/>
  <c r="AA22" i="21" l="1"/>
  <c r="AA25" i="21" s="1"/>
  <c r="AE25" i="21" s="1"/>
  <c r="L9" i="22"/>
  <c r="J8" i="23" l="1"/>
  <c r="AA7" i="21" l="1"/>
  <c r="L15" i="25" l="1"/>
  <c r="M10" i="23"/>
  <c r="N56" i="21"/>
  <c r="L22" i="23"/>
  <c r="L23" i="23" s="1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l="1"/>
  <c r="L52" i="25"/>
  <c r="L54" i="25" s="1"/>
  <c r="O59" i="25" s="1"/>
  <c r="AA24" i="21" l="1"/>
  <c r="AA61" i="21" s="1"/>
  <c r="AA62" i="21" s="1"/>
  <c r="N62" i="21"/>
  <c r="J12" i="23"/>
  <c r="J11" i="23"/>
  <c r="L28" i="22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<sst xmlns="http://schemas.openxmlformats.org/spreadsheetml/2006/main" count="228" uniqueCount="190">
  <si>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</si>
  <si>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</si>
  <si>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</si>
  <si>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</si>
  <si>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</si>
  <si>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</si>
  <si>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</si>
  <si>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</si>
  <si>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</si>
  <si>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</si>
  <si>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</si>
  <si>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</si>
  <si>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</si>
  <si>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</si>
  <si>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</si>
  <si>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</si>
  <si>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</si>
  <si>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</si>
  <si>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</si>
  <si>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</si>
  <si>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</si>
  <si>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</si>
  <si>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</si>
  <si>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</si>
  <si>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</si>
  <si>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</si>
  <si>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</si>
  <si>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</si>
  <si>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</si>
  <si>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</si>
  <si>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</si>
  <si>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</si>
  <si>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</si>
  <si>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</si>
  <si>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</si>
  <si>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</si>
  <si>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</si>
  <si>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</si>
  <si>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</si>
  <si>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</si>
  <si>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</si>
  <si>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</si>
  <si>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</si>
  <si>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</si>
  <si>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</si>
  <si>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</si>
  <si>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</si>
  <si>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</si>
  <si>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</si>
  <si>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</si>
  <si>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</si>
  <si>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</si>
  <si>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</si>
  <si>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</si>
  <si>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</si>
  <si>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</si>
  <si>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</si>
  <si>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</si>
  <si>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</si>
  <si>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</si>
  <si>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</si>
  <si>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</si>
  <si>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</si>
  <si>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</si>
  <si>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</si>
  <si>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</si>
  <si>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</si>
  <si>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</si>
  <si>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</si>
  <si>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</si>
  <si>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</si>
  <si>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</si>
  <si>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</si>
  <si>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</si>
  <si>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</si>
  <si>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</si>
  <si>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</si>
  <si>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</si>
  <si>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</si>
  <si>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</si>
  <si>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</si>
  <si>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</si>
  <si>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</si>
  <si>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</si>
  <si>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</si>
  <si>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</si>
  <si>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</si>
  <si>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</si>
  <si>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</si>
  <si>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</si>
  <si>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</si>
  <si>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</si>
  <si>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</si>
  <si>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</si>
  <si>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</si>
  <si>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</si>
  <si>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</si>
  <si>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</si>
  <si>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</si>
  <si>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</si>
  <si>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</si>
  <si>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</si>
  <si>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</si>
  <si>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</si>
  <si>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</si>
  <si>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</si>
  <si>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</si>
  <si>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</si>
  <si>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</si>
  <si>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</si>
  <si>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</si>
  <si>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</si>
  <si>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</si>
  <si>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</si>
  <si>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</si>
  <si>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</si>
  <si>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</si>
  <si>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</si>
  <si>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</si>
  <si>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</si>
  <si>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</si>
  <si>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</si>
  <si>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</si>
  <si>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</si>
  <si>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</si>
  <si>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</si>
  <si>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</si>
  <si>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</si>
  <si>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</si>
  <si>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</si>
  <si>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</si>
  <si>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</si>
  <si>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</si>
  <si>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</si>
  <si>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</si>
  <si>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</si>
  <si>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</si>
  <si>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</si>
  <si>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</si>
  <si>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</si>
  <si>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</si>
  <si>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</si>
  <si>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</si>
  <si>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</si>
  <si>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</si>
  <si>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</si>
  <si>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</si>
  <si>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</si>
  <si>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</si>
  <si>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</si>
  <si>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</si>
  <si>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</si>
  <si>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</si>
  <si>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</si>
  <si>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</si>
  <si>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</si>
  <si>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</si>
  <si>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</si>
  <si>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</si>
  <si>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</si>
  <si>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</si>
  <si>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</si>
  <si>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</si>
  <si>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</si>
  <si>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</si>
  <si>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</si>
  <si>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</si>
  <si>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</si>
  <si>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</si>
  <si>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</si>
  <si>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</si>
  <si>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自治会館事業</t>
    <rPh sb="0" eb="2">
      <t>ジチ</t>
    </rPh>
    <rPh sb="2" eb="4">
      <t>カイカン</t>
    </rPh>
    <rPh sb="4" eb="6">
      <t>ジギョウ</t>
    </rPh>
    <phoneticPr fontId="3"/>
  </si>
  <si>
    <t>（令和　5年　 3月　31日現在）</t>
    <rPh sb="1" eb="3">
      <t>レイワ</t>
    </rPh>
    <rPh sb="5" eb="6">
      <t>ネン</t>
    </rPh>
    <rPh sb="9" eb="10">
      <t>ガツ</t>
    </rPh>
    <rPh sb="13" eb="14">
      <t>ニチ</t>
    </rPh>
    <rPh sb="14" eb="16">
      <t>ゲンザイ</t>
    </rPh>
    <phoneticPr fontId="3"/>
  </si>
  <si>
    <t>自　　令和  4年　4月　　1日</t>
    <rPh sb="0" eb="1">
      <t>ジ</t>
    </rPh>
    <rPh sb="3" eb="5">
      <t>レイワ</t>
    </rPh>
    <rPh sb="8" eb="9">
      <t>ネン</t>
    </rPh>
    <rPh sb="9" eb="10">
      <t>ヘイネン</t>
    </rPh>
    <rPh sb="11" eb="12">
      <t>ツキ</t>
    </rPh>
    <rPh sb="15" eb="16">
      <t>ニチ</t>
    </rPh>
    <phoneticPr fontId="3"/>
  </si>
  <si>
    <t>至　　令和  5年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</si>
  <si>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自　令和 　4年　4月　　1日</t>
    <rPh sb="0" eb="1">
      <t>ジ</t>
    </rPh>
    <rPh sb="2" eb="4">
      <t>レイワ</t>
    </rPh>
    <rPh sb="7" eb="8">
      <t>ネン</t>
    </rPh>
    <rPh sb="8" eb="9">
      <t>ヘイネン</t>
    </rPh>
    <rPh sb="10" eb="11">
      <t>ガツ</t>
    </rPh>
    <rPh sb="14" eb="15">
      <t>ニチ</t>
    </rPh>
    <phoneticPr fontId="3"/>
  </si>
  <si>
    <t>至　令和　 5年　 3月　31日</t>
    <rPh sb="2" eb="4">
      <t>レイワ</t>
    </rPh>
    <phoneticPr fontId="3"/>
  </si>
  <si>
    <t>27-6</t>
    <phoneticPr fontId="3"/>
  </si>
  <si>
    <t>自　　令和　4年　4月　 1日</t>
    <rPh sb="0" eb="1">
      <t>ジ</t>
    </rPh>
    <rPh sb="3" eb="5">
      <t>レイワ</t>
    </rPh>
    <rPh sb="7" eb="8">
      <t>ネン</t>
    </rPh>
    <rPh sb="10" eb="11">
      <t>ガツ</t>
    </rPh>
    <rPh sb="14" eb="15">
      <t>ニチ</t>
    </rPh>
    <phoneticPr fontId="3"/>
  </si>
  <si>
    <t>至　　令和　 5年　3月　31日</t>
    <rPh sb="0" eb="1">
      <t>イタ</t>
    </rPh>
    <rPh sb="3" eb="5">
      <t>レイワ</t>
    </rPh>
    <rPh sb="8" eb="9">
      <t>ネン</t>
    </rPh>
    <rPh sb="11" eb="12">
      <t>ツキ</t>
    </rPh>
    <rPh sb="15" eb="16">
      <t>ニチ</t>
    </rPh>
    <phoneticPr fontId="3"/>
  </si>
  <si>
    <t>11+12</t>
    <phoneticPr fontId="3"/>
  </si>
  <si>
    <t>15+16+17</t>
    <phoneticPr fontId="3"/>
  </si>
  <si>
    <t>18</t>
    <phoneticPr fontId="3"/>
  </si>
  <si>
    <t>10</t>
    <phoneticPr fontId="3"/>
  </si>
  <si>
    <t>2</t>
    <phoneticPr fontId="3"/>
  </si>
  <si>
    <t>5</t>
    <phoneticPr fontId="3"/>
  </si>
  <si>
    <t>9</t>
    <phoneticPr fontId="3"/>
  </si>
  <si>
    <t>7+8+28+29</t>
    <phoneticPr fontId="3"/>
  </si>
  <si>
    <t>3</t>
    <phoneticPr fontId="3"/>
  </si>
  <si>
    <t>12-20-21-30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</si>
</sst>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78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Border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Border="1">
      <alignment vertical="center"/>
    </xf>
    <xf numFmtId="38" fontId="19" fillId="0" borderId="0" xfId="1" applyFont="1" applyFill="1" applyBorder="1" applyAlignment="1">
      <alignment vertic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2" fillId="0" borderId="5" xfId="0" applyFont="1" applyBorder="1">
      <alignment vertical="center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0" fontId="22" fillId="0" borderId="5" xfId="3" applyFont="1" applyBorder="1" applyAlignment="1">
      <alignment horizontal="left" vertical="center"/>
    </xf>
    <xf numFmtId="0" fontId="22" fillId="0" borderId="0" xfId="3" applyFont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Border="1">
      <alignment vertical="center"/>
    </xf>
    <xf numFmtId="0" fontId="22" fillId="0" borderId="14" xfId="0" applyFont="1" applyBorder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Border="1">
      <alignment vertical="center"/>
    </xf>
    <xf numFmtId="0" fontId="22" fillId="0" borderId="9" xfId="3" applyFont="1" applyBorder="1">
      <alignment vertical="center"/>
    </xf>
    <xf numFmtId="0" fontId="22" fillId="0" borderId="9" xfId="3" applyFont="1" applyBorder="1" applyAlignment="1">
      <alignment horizontal="left" vertical="center"/>
    </xf>
    <xf numFmtId="0" fontId="22" fillId="0" borderId="9" xfId="0" applyFont="1" applyBorder="1">
      <alignment vertical="center"/>
    </xf>
    <xf numFmtId="0" fontId="22" fillId="0" borderId="0" xfId="3" applyFont="1">
      <alignment vertical="center"/>
    </xf>
    <xf numFmtId="0" fontId="22" fillId="0" borderId="0" xfId="2" applyFont="1">
      <alignment vertical="center"/>
    </xf>
    <xf numFmtId="0" fontId="26" fillId="0" borderId="0" xfId="3" applyFont="1" applyAlignment="1">
      <alignment horizontal="left" vertical="center"/>
    </xf>
    <xf numFmtId="0" fontId="26" fillId="0" borderId="0" xfId="3" applyFont="1">
      <alignment vertical="center"/>
    </xf>
    <xf numFmtId="0" fontId="26" fillId="0" borderId="14" xfId="3" applyFont="1" applyBorder="1">
      <alignment vertical="center"/>
    </xf>
    <xf numFmtId="0" fontId="26" fillId="0" borderId="14" xfId="3" applyFont="1" applyBorder="1" applyAlignment="1">
      <alignment horizontal="left" vertical="center"/>
    </xf>
    <xf numFmtId="0" fontId="26" fillId="0" borderId="14" xfId="0" applyFont="1" applyBorder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Border="1">
      <alignment vertical="center"/>
    </xf>
    <xf numFmtId="0" fontId="26" fillId="0" borderId="39" xfId="3" applyFont="1" applyBorder="1">
      <alignment vertical="center"/>
    </xf>
    <xf numFmtId="0" fontId="26" fillId="0" borderId="39" xfId="3" applyFont="1" applyBorder="1" applyAlignment="1">
      <alignment horizontal="left" vertical="center"/>
    </xf>
    <xf numFmtId="0" fontId="27" fillId="0" borderId="39" xfId="3" applyFont="1" applyBorder="1" applyAlignment="1">
      <alignment horizontal="left" vertical="center"/>
    </xf>
    <xf numFmtId="0" fontId="26" fillId="0" borderId="39" xfId="0" applyFont="1" applyBorder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Border="1">
      <alignment vertical="center"/>
    </xf>
    <xf numFmtId="0" fontId="26" fillId="0" borderId="19" xfId="3" applyFont="1" applyBorder="1">
      <alignment vertical="center"/>
    </xf>
    <xf numFmtId="0" fontId="26" fillId="0" borderId="19" xfId="3" applyFont="1" applyBorder="1" applyAlignment="1">
      <alignment horizontal="left" vertical="center"/>
    </xf>
    <xf numFmtId="0" fontId="26" fillId="0" borderId="19" xfId="0" applyFont="1" applyBorder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Border="1">
      <alignment vertical="center"/>
    </xf>
    <xf numFmtId="0" fontId="7" fillId="0" borderId="24" xfId="3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5" xfId="2" applyFont="1" applyBorder="1">
      <alignment vertical="center"/>
    </xf>
    <xf numFmtId="0" fontId="7" fillId="0" borderId="0" xfId="2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2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2" applyFont="1" applyBorder="1">
      <alignment vertical="center"/>
    </xf>
    <xf numFmtId="0" fontId="1" fillId="0" borderId="0" xfId="0" applyFont="1">
      <alignment vertical="center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20" fillId="0" borderId="0" xfId="0" applyFont="1">
      <alignment vertical="center"/>
    </xf>
    <xf numFmtId="176" fontId="2" fillId="0" borderId="0" xfId="1" applyNumberFormat="1" applyFont="1" applyFill="1">
      <alignment vertical="center"/>
    </xf>
    <xf numFmtId="176" fontId="20" fillId="0" borderId="0" xfId="1" applyNumberFormat="1" applyFont="1" applyFill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76" fontId="15" fillId="0" borderId="0" xfId="1" applyNumberFormat="1" applyFont="1" applyFill="1" applyBorder="1" applyAlignment="1"/>
    <xf numFmtId="176" fontId="23" fillId="0" borderId="0" xfId="1" applyNumberFormat="1" applyFont="1" applyFill="1" applyBorder="1" applyAlignment="1">
      <alignment horizontal="right"/>
    </xf>
    <xf numFmtId="176" fontId="2" fillId="0" borderId="24" xfId="1" applyNumberFormat="1" applyFont="1" applyFill="1" applyBorder="1">
      <alignment vertical="center"/>
    </xf>
    <xf numFmtId="176" fontId="2" fillId="0" borderId="28" xfId="1" applyNumberFormat="1" applyFont="1" applyFill="1" applyBorder="1">
      <alignment vertical="center"/>
    </xf>
    <xf numFmtId="176" fontId="24" fillId="0" borderId="45" xfId="1" applyNumberFormat="1" applyFont="1" applyFill="1" applyBorder="1" applyAlignment="1">
      <alignment horizontal="center" vertical="center" wrapText="1"/>
    </xf>
    <xf numFmtId="176" fontId="24" fillId="0" borderId="29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6" fillId="0" borderId="31" xfId="0" applyFont="1" applyBorder="1">
      <alignment vertical="center"/>
    </xf>
    <xf numFmtId="176" fontId="2" fillId="0" borderId="46" xfId="1" applyNumberFormat="1" applyFont="1" applyFill="1" applyBorder="1">
      <alignment vertical="center"/>
    </xf>
    <xf numFmtId="176" fontId="2" fillId="0" borderId="47" xfId="1" applyNumberFormat="1" applyFont="1" applyFill="1" applyBorder="1">
      <alignment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vertical="center"/>
    </xf>
    <xf numFmtId="176" fontId="7" fillId="0" borderId="51" xfId="1" applyNumberFormat="1" applyFont="1" applyFill="1" applyBorder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6" fontId="7" fillId="0" borderId="54" xfId="1" applyNumberFormat="1" applyFont="1" applyFill="1" applyBorder="1" applyAlignment="1">
      <alignment vertical="center"/>
    </xf>
    <xf numFmtId="176" fontId="2" fillId="0" borderId="55" xfId="1" applyNumberFormat="1" applyFont="1" applyFill="1" applyBorder="1" applyAlignment="1">
      <alignment vertical="center"/>
    </xf>
    <xf numFmtId="176" fontId="7" fillId="0" borderId="56" xfId="1" applyNumberFormat="1" applyFont="1" applyFill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176" fontId="2" fillId="0" borderId="0" xfId="1" applyNumberFormat="1" applyFont="1" applyFill="1" applyAlignment="1">
      <alignment vertical="center"/>
    </xf>
    <xf numFmtId="0" fontId="28" fillId="0" borderId="0" xfId="0" applyFont="1" applyAlignment="1">
      <alignment vertical="top"/>
    </xf>
    <xf numFmtId="176" fontId="2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 shrinkToFit="1"/>
    </xf>
    <xf numFmtId="176" fontId="1" fillId="0" borderId="0" xfId="1" applyNumberFormat="1" applyFont="1" applyFill="1" applyBorder="1">
      <alignment vertical="center"/>
    </xf>
    <xf numFmtId="176" fontId="7" fillId="0" borderId="0" xfId="1" applyNumberFormat="1" applyFont="1" applyFill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38" fontId="2" fillId="0" borderId="0" xfId="1" applyFont="1" applyFill="1">
      <alignment vertical="center"/>
    </xf>
    <xf numFmtId="0" fontId="4" fillId="0" borderId="0" xfId="0" applyFont="1" applyAlignment="1"/>
    <xf numFmtId="38" fontId="7" fillId="0" borderId="0" xfId="1" applyFont="1" applyFill="1">
      <alignment vertical="center"/>
    </xf>
    <xf numFmtId="38" fontId="2" fillId="0" borderId="0" xfId="1" applyFont="1" applyFill="1" applyAlignment="1">
      <alignment horizontal="center" vertical="center"/>
    </xf>
    <xf numFmtId="38" fontId="2" fillId="0" borderId="0" xfId="1" applyFont="1" applyFill="1" applyAlignment="1">
      <alignment vertical="center"/>
    </xf>
    <xf numFmtId="38" fontId="2" fillId="0" borderId="58" xfId="1" applyFont="1" applyFill="1" applyBorder="1" applyAlignment="1">
      <alignment vertical="center"/>
    </xf>
    <xf numFmtId="38" fontId="1" fillId="0" borderId="0" xfId="1" applyFont="1" applyFill="1">
      <alignment vertical="center"/>
    </xf>
    <xf numFmtId="0" fontId="13" fillId="0" borderId="0" xfId="0" applyFont="1">
      <alignment vertical="center"/>
    </xf>
    <xf numFmtId="0" fontId="2" fillId="0" borderId="9" xfId="0" applyFont="1" applyBorder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0" xfId="0" applyNumberFormat="1" applyFont="1">
      <alignment vertical="center"/>
    </xf>
    <xf numFmtId="0" fontId="2" fillId="0" borderId="43" xfId="0" applyFont="1" applyBorder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0" fontId="2" fillId="0" borderId="2" xfId="0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>
      <alignment vertical="center"/>
    </xf>
    <xf numFmtId="0" fontId="2" fillId="0" borderId="42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23" xfId="0" applyFont="1" applyBorder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6" fontId="2" fillId="0" borderId="32" xfId="0" applyNumberFormat="1" applyFont="1" applyBorder="1">
      <alignment vertical="center"/>
    </xf>
    <xf numFmtId="0" fontId="2" fillId="0" borderId="57" xfId="0" applyFont="1" applyBorder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6" xfId="0" applyNumberFormat="1" applyFont="1" applyBorder="1">
      <alignment vertical="center"/>
    </xf>
    <xf numFmtId="0" fontId="2" fillId="0" borderId="12" xfId="0" applyFont="1" applyBorder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76" fontId="2" fillId="0" borderId="3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2"/>
  <sheetViews>
    <sheetView showGridLines="0" view="pageBreakPreview" zoomScaleNormal="100" zoomScaleSheetLayoutView="100" workbookViewId="0">
      <selection activeCell="AE25" sqref="AE25"/>
    </sheetView>
  </sheetViews>
  <sheetFormatPr defaultColWidth="9" defaultRowHeight="18" customHeight="1" x14ac:dyDescent="0.15"/>
  <cols>
    <col min="1" max="1" width="0.625" style="6" customWidth="1"/>
    <col min="2" max="12" width="2.125" style="6" customWidth="1"/>
    <col min="13" max="13" width="17.25" style="6" customWidth="1"/>
    <col min="14" max="14" width="6.625" style="6" customWidth="1"/>
    <col min="15" max="15" width="9" style="6" customWidth="1"/>
    <col min="16" max="17" width="2.125" style="6" customWidth="1"/>
    <col min="18" max="25" width="3.875" style="6" customWidth="1"/>
    <col min="26" max="26" width="4.125" style="6" customWidth="1"/>
    <col min="27" max="27" width="6.625" style="6" customWidth="1"/>
    <col min="28" max="28" width="11.125" style="6" customWidth="1"/>
    <col min="29" max="29" width="0.625" style="6" customWidth="1"/>
    <col min="30" max="30" width="11.5" style="139" bestFit="1" customWidth="1"/>
    <col min="31" max="31" width="10.125" style="6" bestFit="1" customWidth="1"/>
    <col min="32" max="16384" width="9" style="6"/>
  </cols>
  <sheetData>
    <row r="1" spans="1:30" ht="18" customHeight="1" x14ac:dyDescent="0.15">
      <c r="B1" t="s">
        <v>171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 t="s">
        <v>156</v>
      </c>
      <c r="AB1" s="138"/>
    </row>
    <row r="2" spans="1:30" ht="23.25" customHeight="1" x14ac:dyDescent="0.25">
      <c r="A2" s="140"/>
      <c r="B2" s="198" t="s">
        <v>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</row>
    <row r="3" spans="1:30" ht="21" customHeight="1" x14ac:dyDescent="0.15">
      <c r="B3" s="199" t="s">
        <v>172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</row>
    <row r="4" spans="1:30" s="3" customFormat="1" ht="16.5" customHeight="1" thickBot="1" x14ac:dyDescent="0.2">
      <c r="B4"/>
      <c r="AB4" s="91" t="s">
        <v>167</v>
      </c>
      <c r="AD4" s="141"/>
    </row>
    <row r="5" spans="1:30" s="112" customFormat="1" ht="14.25" customHeight="1" thickBot="1" x14ac:dyDescent="0.2">
      <c r="B5" s="184" t="s">
        <v>1</v>
      </c>
      <c r="C5" s="185"/>
      <c r="D5" s="185"/>
      <c r="E5" s="185"/>
      <c r="F5" s="185"/>
      <c r="G5" s="185"/>
      <c r="H5" s="185"/>
      <c r="I5" s="200"/>
      <c r="J5" s="200"/>
      <c r="K5" s="200"/>
      <c r="L5" s="200"/>
      <c r="M5" s="200"/>
      <c r="N5" s="201" t="s">
        <v>2</v>
      </c>
      <c r="O5" s="202"/>
      <c r="P5" s="185" t="s">
        <v>1</v>
      </c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201" t="s">
        <v>2</v>
      </c>
      <c r="AB5" s="202"/>
      <c r="AD5" s="142"/>
    </row>
    <row r="6" spans="1:30" ht="14.65" customHeight="1" x14ac:dyDescent="0.15">
      <c r="B6" s="82" t="s">
        <v>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72"/>
      <c r="O6" s="173"/>
      <c r="P6" s="1" t="s">
        <v>4</v>
      </c>
      <c r="Q6" s="1"/>
      <c r="R6" s="1"/>
      <c r="S6" s="1"/>
      <c r="T6" s="1"/>
      <c r="U6" s="1"/>
      <c r="V6" s="84"/>
      <c r="W6" s="83"/>
      <c r="X6" s="83"/>
      <c r="Y6" s="83"/>
      <c r="Z6" s="83"/>
      <c r="AA6" s="172"/>
      <c r="AB6" s="173"/>
      <c r="AD6" s="143"/>
    </row>
    <row r="7" spans="1:30" ht="14.65" customHeight="1" x14ac:dyDescent="0.15">
      <c r="B7" s="82"/>
      <c r="C7" s="83" t="s">
        <v>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172">
        <f>N8+N36+N39</f>
        <v>4218241695</v>
      </c>
      <c r="O7" s="173"/>
      <c r="P7" s="1"/>
      <c r="Q7" s="83" t="s">
        <v>6</v>
      </c>
      <c r="R7" s="83"/>
      <c r="S7" s="83"/>
      <c r="T7" s="83"/>
      <c r="U7" s="83"/>
      <c r="V7" s="83"/>
      <c r="W7" s="83"/>
      <c r="X7" s="83"/>
      <c r="Y7" s="83"/>
      <c r="Z7" s="83"/>
      <c r="AA7" s="172">
        <f>AA10</f>
        <v>34728844</v>
      </c>
      <c r="AB7" s="173"/>
      <c r="AD7" s="143"/>
    </row>
    <row r="8" spans="1:30" ht="14.65" customHeight="1" x14ac:dyDescent="0.15">
      <c r="B8" s="82"/>
      <c r="C8" s="83"/>
      <c r="D8" s="83" t="s">
        <v>7</v>
      </c>
      <c r="E8" s="83"/>
      <c r="F8" s="83"/>
      <c r="G8" s="83"/>
      <c r="H8" s="83"/>
      <c r="I8" s="83"/>
      <c r="J8" s="83"/>
      <c r="K8" s="83"/>
      <c r="L8" s="83"/>
      <c r="M8" s="83"/>
      <c r="N8" s="172">
        <f>N9</f>
        <v>3422066695</v>
      </c>
      <c r="O8" s="173"/>
      <c r="P8" s="1"/>
      <c r="Q8" s="83"/>
      <c r="R8" s="83" t="s">
        <v>8</v>
      </c>
      <c r="S8" s="83"/>
      <c r="T8" s="83"/>
      <c r="U8" s="83"/>
      <c r="V8" s="83"/>
      <c r="W8" s="83"/>
      <c r="X8" s="83"/>
      <c r="Y8" s="83"/>
      <c r="Z8" s="83"/>
      <c r="AA8" s="172"/>
      <c r="AB8" s="173"/>
      <c r="AD8" s="143"/>
    </row>
    <row r="9" spans="1:30" ht="14.65" customHeight="1" x14ac:dyDescent="0.15">
      <c r="B9" s="82"/>
      <c r="C9" s="83"/>
      <c r="D9" s="83"/>
      <c r="E9" s="83" t="s">
        <v>9</v>
      </c>
      <c r="F9" s="83"/>
      <c r="G9" s="83"/>
      <c r="H9" s="83"/>
      <c r="I9" s="83"/>
      <c r="J9" s="83"/>
      <c r="K9" s="83"/>
      <c r="L9" s="83"/>
      <c r="M9" s="83"/>
      <c r="N9" s="172">
        <f>N10+N12+N13</f>
        <v>3422066695</v>
      </c>
      <c r="O9" s="173"/>
      <c r="P9" s="1"/>
      <c r="Q9" s="83"/>
      <c r="R9" s="2" t="s">
        <v>10</v>
      </c>
      <c r="S9" s="83"/>
      <c r="T9" s="83"/>
      <c r="U9" s="83"/>
      <c r="V9" s="83"/>
      <c r="W9" s="83"/>
      <c r="X9" s="83"/>
      <c r="Y9" s="83"/>
      <c r="Z9" s="83"/>
      <c r="AA9" s="172"/>
      <c r="AB9" s="173"/>
      <c r="AD9" s="143"/>
    </row>
    <row r="10" spans="1:30" ht="14.65" customHeight="1" x14ac:dyDescent="0.15">
      <c r="B10" s="82"/>
      <c r="C10" s="83"/>
      <c r="D10" s="83"/>
      <c r="E10" s="83"/>
      <c r="F10" s="83" t="s">
        <v>11</v>
      </c>
      <c r="G10" s="83"/>
      <c r="H10" s="83"/>
      <c r="I10" s="83"/>
      <c r="J10" s="83"/>
      <c r="K10" s="83"/>
      <c r="L10" s="83"/>
      <c r="M10" s="83"/>
      <c r="N10" s="172">
        <v>263577000</v>
      </c>
      <c r="O10" s="173"/>
      <c r="P10" s="1"/>
      <c r="Q10" s="83"/>
      <c r="R10" s="83" t="s">
        <v>12</v>
      </c>
      <c r="S10" s="83"/>
      <c r="T10" s="83"/>
      <c r="U10" s="83"/>
      <c r="V10" s="83"/>
      <c r="W10" s="83"/>
      <c r="X10" s="83"/>
      <c r="Y10" s="83"/>
      <c r="Z10" s="83"/>
      <c r="AA10" s="172">
        <f>32570294+2158550-0</f>
        <v>34728844</v>
      </c>
      <c r="AB10" s="173"/>
      <c r="AD10" s="143"/>
    </row>
    <row r="11" spans="1:30" ht="14.65" customHeight="1" x14ac:dyDescent="0.15">
      <c r="B11" s="82"/>
      <c r="C11" s="83"/>
      <c r="D11" s="83"/>
      <c r="E11" s="83"/>
      <c r="F11" s="83" t="s">
        <v>13</v>
      </c>
      <c r="G11" s="83"/>
      <c r="H11" s="83"/>
      <c r="I11" s="83"/>
      <c r="J11" s="83"/>
      <c r="K11" s="83"/>
      <c r="L11" s="83"/>
      <c r="M11" s="83"/>
      <c r="N11" s="172"/>
      <c r="O11" s="173"/>
      <c r="P11" s="1"/>
      <c r="Q11" s="83"/>
      <c r="R11" s="83" t="s">
        <v>14</v>
      </c>
      <c r="S11" s="83"/>
      <c r="T11" s="83"/>
      <c r="U11" s="83"/>
      <c r="V11" s="83"/>
      <c r="W11" s="83"/>
      <c r="X11" s="83"/>
      <c r="Y11" s="83"/>
      <c r="Z11" s="83"/>
      <c r="AA11" s="172"/>
      <c r="AB11" s="173"/>
      <c r="AD11" s="143"/>
    </row>
    <row r="12" spans="1:30" ht="14.65" customHeight="1" x14ac:dyDescent="0.15">
      <c r="B12" s="82"/>
      <c r="C12" s="83"/>
      <c r="D12" s="83"/>
      <c r="E12" s="83"/>
      <c r="F12" s="83" t="s">
        <v>15</v>
      </c>
      <c r="G12" s="83"/>
      <c r="H12" s="83"/>
      <c r="I12" s="83"/>
      <c r="J12" s="83"/>
      <c r="K12" s="83"/>
      <c r="L12" s="83"/>
      <c r="M12" s="83"/>
      <c r="N12" s="172">
        <f>5881896651+11132000</f>
        <v>5893028651</v>
      </c>
      <c r="O12" s="173"/>
      <c r="P12" s="1"/>
      <c r="Q12" s="1"/>
      <c r="R12" s="83" t="s">
        <v>169</v>
      </c>
      <c r="S12" s="83"/>
      <c r="T12" s="83"/>
      <c r="U12" s="83"/>
      <c r="V12" s="83"/>
      <c r="W12" s="83"/>
      <c r="X12" s="83"/>
      <c r="Y12" s="83"/>
      <c r="Z12" s="83"/>
      <c r="AA12" s="172"/>
      <c r="AB12" s="173"/>
      <c r="AD12" s="143"/>
    </row>
    <row r="13" spans="1:30" ht="14.65" customHeight="1" x14ac:dyDescent="0.15">
      <c r="B13" s="82"/>
      <c r="C13" s="83"/>
      <c r="D13" s="83"/>
      <c r="E13" s="83"/>
      <c r="F13" s="83" t="s">
        <v>17</v>
      </c>
      <c r="G13" s="83"/>
      <c r="H13" s="83"/>
      <c r="I13" s="83"/>
      <c r="J13" s="83"/>
      <c r="K13" s="83"/>
      <c r="L13" s="83"/>
      <c r="M13" s="83"/>
      <c r="N13" s="192">
        <f>-2617643321-116895635</f>
        <v>-2734538956</v>
      </c>
      <c r="O13" s="193">
        <f t="shared" ref="O13" si="0">-2388300073-112971561</f>
        <v>-2501271634</v>
      </c>
      <c r="P13" s="1"/>
      <c r="Q13" s="83" t="s">
        <v>157</v>
      </c>
      <c r="R13" s="83"/>
      <c r="S13" s="83"/>
      <c r="T13" s="83"/>
      <c r="U13" s="83"/>
      <c r="V13" s="83"/>
      <c r="W13" s="83"/>
      <c r="X13" s="83"/>
      <c r="Y13" s="83"/>
      <c r="Z13" s="83"/>
      <c r="AA13" s="172">
        <f>SUM(AA14:AB21)</f>
        <v>1802897</v>
      </c>
      <c r="AB13" s="173"/>
      <c r="AD13" s="143"/>
    </row>
    <row r="14" spans="1:30" ht="14.65" customHeight="1" x14ac:dyDescent="0.15">
      <c r="B14" s="82"/>
      <c r="C14" s="83"/>
      <c r="D14" s="83"/>
      <c r="E14" s="83"/>
      <c r="F14" s="83" t="s">
        <v>18</v>
      </c>
      <c r="G14" s="83"/>
      <c r="H14" s="83"/>
      <c r="I14" s="83"/>
      <c r="J14" s="83"/>
      <c r="K14" s="83"/>
      <c r="L14" s="83"/>
      <c r="M14" s="83"/>
      <c r="N14" s="172"/>
      <c r="O14" s="173"/>
      <c r="P14" s="1"/>
      <c r="Q14" s="1"/>
      <c r="R14" s="2" t="s">
        <v>19</v>
      </c>
      <c r="S14" s="83"/>
      <c r="T14" s="83"/>
      <c r="U14" s="83"/>
      <c r="V14" s="83"/>
      <c r="W14" s="83"/>
      <c r="X14" s="83"/>
      <c r="Y14" s="83"/>
      <c r="Z14" s="83"/>
      <c r="AA14" s="172"/>
      <c r="AB14" s="173"/>
      <c r="AD14" s="143"/>
    </row>
    <row r="15" spans="1:30" ht="14.65" customHeight="1" x14ac:dyDescent="0.15">
      <c r="B15" s="82"/>
      <c r="C15" s="83"/>
      <c r="D15" s="83"/>
      <c r="E15" s="83"/>
      <c r="F15" s="83" t="s">
        <v>20</v>
      </c>
      <c r="G15" s="83"/>
      <c r="H15" s="83"/>
      <c r="I15" s="83"/>
      <c r="J15" s="83"/>
      <c r="K15" s="83"/>
      <c r="L15" s="83"/>
      <c r="M15" s="83"/>
      <c r="N15" s="172"/>
      <c r="O15" s="173"/>
      <c r="P15" s="1"/>
      <c r="Q15" s="1"/>
      <c r="R15" s="2" t="s">
        <v>21</v>
      </c>
      <c r="S15" s="2"/>
      <c r="T15" s="2"/>
      <c r="U15" s="2"/>
      <c r="V15" s="2"/>
      <c r="W15" s="2"/>
      <c r="X15" s="2"/>
      <c r="Y15" s="2"/>
      <c r="Z15" s="2"/>
      <c r="AA15" s="172"/>
      <c r="AB15" s="173"/>
      <c r="AD15" s="143"/>
    </row>
    <row r="16" spans="1:30" ht="14.65" customHeight="1" x14ac:dyDescent="0.15">
      <c r="B16" s="82"/>
      <c r="C16" s="83"/>
      <c r="D16" s="83"/>
      <c r="E16" s="83"/>
      <c r="F16" s="83" t="s">
        <v>158</v>
      </c>
      <c r="G16" s="85"/>
      <c r="H16" s="85"/>
      <c r="I16" s="85"/>
      <c r="J16" s="85"/>
      <c r="K16" s="85"/>
      <c r="L16" s="85"/>
      <c r="M16" s="85"/>
      <c r="N16" s="172"/>
      <c r="O16" s="173"/>
      <c r="P16" s="1"/>
      <c r="Q16" s="1"/>
      <c r="R16" s="2" t="s">
        <v>22</v>
      </c>
      <c r="S16" s="2"/>
      <c r="T16" s="2"/>
      <c r="U16" s="2"/>
      <c r="V16" s="2"/>
      <c r="W16" s="2"/>
      <c r="X16" s="2"/>
      <c r="Y16" s="2"/>
      <c r="Z16" s="2"/>
      <c r="AA16" s="172"/>
      <c r="AB16" s="173"/>
      <c r="AD16" s="143"/>
    </row>
    <row r="17" spans="2:31" ht="14.65" customHeight="1" x14ac:dyDescent="0.15">
      <c r="B17" s="82"/>
      <c r="C17" s="83"/>
      <c r="D17" s="83"/>
      <c r="E17" s="83"/>
      <c r="F17" s="83" t="s">
        <v>159</v>
      </c>
      <c r="G17" s="85"/>
      <c r="H17" s="85"/>
      <c r="I17" s="85"/>
      <c r="J17" s="85"/>
      <c r="K17" s="85"/>
      <c r="L17" s="85"/>
      <c r="M17" s="85"/>
      <c r="N17" s="172"/>
      <c r="O17" s="173"/>
      <c r="P17" s="83"/>
      <c r="Q17" s="1"/>
      <c r="R17" s="2" t="s">
        <v>23</v>
      </c>
      <c r="S17" s="2"/>
      <c r="T17" s="2"/>
      <c r="U17" s="2"/>
      <c r="V17" s="2"/>
      <c r="W17" s="2"/>
      <c r="X17" s="2"/>
      <c r="Y17" s="2"/>
      <c r="Z17" s="2"/>
      <c r="AA17" s="172"/>
      <c r="AB17" s="173"/>
      <c r="AD17" s="143"/>
    </row>
    <row r="18" spans="2:31" ht="14.65" customHeight="1" x14ac:dyDescent="0.15">
      <c r="B18" s="82"/>
      <c r="C18" s="83"/>
      <c r="D18" s="83"/>
      <c r="E18" s="83"/>
      <c r="F18" s="83" t="s">
        <v>24</v>
      </c>
      <c r="G18" s="85"/>
      <c r="H18" s="85"/>
      <c r="I18" s="85"/>
      <c r="J18" s="85"/>
      <c r="K18" s="85"/>
      <c r="L18" s="85"/>
      <c r="M18" s="85"/>
      <c r="N18" s="172"/>
      <c r="O18" s="173"/>
      <c r="P18" s="83"/>
      <c r="Q18" s="1"/>
      <c r="R18" s="2" t="s">
        <v>25</v>
      </c>
      <c r="S18" s="2"/>
      <c r="T18" s="2"/>
      <c r="U18" s="2"/>
      <c r="V18" s="2"/>
      <c r="W18" s="2"/>
      <c r="X18" s="2"/>
      <c r="Y18" s="2"/>
      <c r="Z18" s="2"/>
      <c r="AA18" s="172"/>
      <c r="AB18" s="173"/>
      <c r="AD18" s="143"/>
    </row>
    <row r="19" spans="2:31" ht="14.65" customHeight="1" x14ac:dyDescent="0.15">
      <c r="B19" s="82"/>
      <c r="C19" s="83"/>
      <c r="D19" s="83"/>
      <c r="E19" s="83"/>
      <c r="F19" s="83" t="s">
        <v>160</v>
      </c>
      <c r="G19" s="85"/>
      <c r="H19" s="85"/>
      <c r="I19" s="85"/>
      <c r="J19" s="85"/>
      <c r="K19" s="85"/>
      <c r="L19" s="85"/>
      <c r="M19" s="85"/>
      <c r="N19" s="172"/>
      <c r="O19" s="173"/>
      <c r="P19" s="1"/>
      <c r="Q19" s="1"/>
      <c r="R19" s="83" t="s">
        <v>26</v>
      </c>
      <c r="S19" s="83"/>
      <c r="T19" s="83"/>
      <c r="U19" s="83"/>
      <c r="V19" s="83"/>
      <c r="W19" s="83"/>
      <c r="X19" s="83"/>
      <c r="Y19" s="83"/>
      <c r="Z19" s="83"/>
      <c r="AA19" s="189">
        <f>1670196+1790811-1658110</f>
        <v>1802897</v>
      </c>
      <c r="AB19" s="173"/>
      <c r="AD19" s="143"/>
    </row>
    <row r="20" spans="2:31" ht="14.65" customHeight="1" x14ac:dyDescent="0.15">
      <c r="B20" s="82"/>
      <c r="C20" s="83"/>
      <c r="D20" s="83"/>
      <c r="E20" s="83"/>
      <c r="F20" s="83" t="s">
        <v>27</v>
      </c>
      <c r="G20" s="85"/>
      <c r="H20" s="85"/>
      <c r="I20" s="85"/>
      <c r="J20" s="85"/>
      <c r="K20" s="85"/>
      <c r="L20" s="85"/>
      <c r="M20" s="85"/>
      <c r="N20" s="172"/>
      <c r="O20" s="173"/>
      <c r="P20" s="1"/>
      <c r="Q20" s="1"/>
      <c r="R20" s="2" t="s">
        <v>161</v>
      </c>
      <c r="S20" s="1"/>
      <c r="T20" s="1"/>
      <c r="U20" s="1"/>
      <c r="V20" s="83"/>
      <c r="W20" s="83"/>
      <c r="X20" s="83"/>
      <c r="Y20" s="83"/>
      <c r="Z20" s="83"/>
      <c r="AA20" s="172"/>
      <c r="AB20" s="173"/>
      <c r="AD20" s="143"/>
    </row>
    <row r="21" spans="2:31" ht="14.65" customHeight="1" x14ac:dyDescent="0.15">
      <c r="B21" s="82"/>
      <c r="C21" s="83"/>
      <c r="D21" s="83"/>
      <c r="E21" s="83"/>
      <c r="F21" s="83" t="s">
        <v>28</v>
      </c>
      <c r="G21" s="85"/>
      <c r="H21" s="85"/>
      <c r="I21" s="85"/>
      <c r="J21" s="85"/>
      <c r="K21" s="85"/>
      <c r="L21" s="85"/>
      <c r="M21" s="85"/>
      <c r="N21" s="172"/>
      <c r="O21" s="173"/>
      <c r="P21" s="1"/>
      <c r="Q21" s="1"/>
      <c r="R21" s="1" t="s">
        <v>16</v>
      </c>
      <c r="S21" s="1"/>
      <c r="T21" s="1"/>
      <c r="U21" s="1"/>
      <c r="V21" s="83"/>
      <c r="W21" s="83"/>
      <c r="X21" s="83"/>
      <c r="Y21" s="83"/>
      <c r="Z21" s="83"/>
      <c r="AA21" s="172"/>
      <c r="AB21" s="173"/>
      <c r="AD21" s="143"/>
    </row>
    <row r="22" spans="2:31" ht="14.65" customHeight="1" x14ac:dyDescent="0.15">
      <c r="B22" s="82"/>
      <c r="C22" s="83"/>
      <c r="D22" s="83"/>
      <c r="E22" s="83"/>
      <c r="F22" s="83" t="s">
        <v>155</v>
      </c>
      <c r="G22" s="83"/>
      <c r="H22" s="83"/>
      <c r="I22" s="83"/>
      <c r="J22" s="83"/>
      <c r="K22" s="83"/>
      <c r="L22" s="83"/>
      <c r="M22" s="83"/>
      <c r="N22" s="172"/>
      <c r="O22" s="173"/>
      <c r="P22" s="194" t="s">
        <v>29</v>
      </c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6">
        <f>SUM(AA8:AB12,AA14:AB21)</f>
        <v>36531741</v>
      </c>
      <c r="AB22" s="197"/>
      <c r="AD22" s="143"/>
    </row>
    <row r="23" spans="2:31" ht="14.65" customHeight="1" x14ac:dyDescent="0.15">
      <c r="B23" s="82"/>
      <c r="C23" s="83"/>
      <c r="D23" s="83"/>
      <c r="E23" s="83"/>
      <c r="F23" s="83" t="s">
        <v>30</v>
      </c>
      <c r="G23" s="83"/>
      <c r="H23" s="83"/>
      <c r="I23" s="83"/>
      <c r="J23" s="83"/>
      <c r="K23" s="83"/>
      <c r="L23" s="83"/>
      <c r="M23" s="83"/>
      <c r="N23" s="172"/>
      <c r="O23" s="173"/>
      <c r="P23" s="1" t="s">
        <v>31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93"/>
      <c r="AB23" s="94"/>
      <c r="AD23" s="143"/>
    </row>
    <row r="24" spans="2:31" ht="14.25" customHeight="1" x14ac:dyDescent="0.15">
      <c r="B24" s="82"/>
      <c r="C24" s="83"/>
      <c r="D24" s="83"/>
      <c r="E24" s="83"/>
      <c r="F24" s="83" t="s">
        <v>32</v>
      </c>
      <c r="G24" s="83"/>
      <c r="H24" s="83"/>
      <c r="I24" s="83"/>
      <c r="J24" s="83"/>
      <c r="K24" s="83"/>
      <c r="L24" s="83"/>
      <c r="M24" s="83"/>
      <c r="N24" s="172"/>
      <c r="O24" s="173"/>
      <c r="P24" s="1"/>
      <c r="Q24" s="2" t="s">
        <v>33</v>
      </c>
      <c r="R24" s="87"/>
      <c r="S24" s="87"/>
      <c r="T24" s="87"/>
      <c r="U24" s="87"/>
      <c r="V24" s="87"/>
      <c r="W24" s="87"/>
      <c r="X24" s="87"/>
      <c r="Y24" s="87"/>
      <c r="Z24" s="87"/>
      <c r="AA24" s="172">
        <f>N7+N57</f>
        <v>4232368983</v>
      </c>
      <c r="AB24" s="173"/>
      <c r="AD24" s="143"/>
    </row>
    <row r="25" spans="2:31" ht="14.65" customHeight="1" x14ac:dyDescent="0.15">
      <c r="B25" s="82"/>
      <c r="C25" s="83"/>
      <c r="D25" s="83"/>
      <c r="E25" s="83" t="s">
        <v>34</v>
      </c>
      <c r="F25" s="83"/>
      <c r="G25" s="83"/>
      <c r="H25" s="83"/>
      <c r="I25" s="83"/>
      <c r="J25" s="83"/>
      <c r="K25" s="83"/>
      <c r="L25" s="83"/>
      <c r="M25" s="83"/>
      <c r="N25" s="172"/>
      <c r="O25" s="173"/>
      <c r="P25" s="1"/>
      <c r="Q25" s="83" t="s">
        <v>35</v>
      </c>
      <c r="R25" s="87"/>
      <c r="S25" s="87"/>
      <c r="T25" s="87"/>
      <c r="U25" s="87"/>
      <c r="V25" s="87"/>
      <c r="W25" s="87"/>
      <c r="X25" s="87"/>
      <c r="Y25" s="87"/>
      <c r="Z25" s="87"/>
      <c r="AA25" s="192">
        <f>N53+N54-AA22</f>
        <v>-730277</v>
      </c>
      <c r="AB25" s="193"/>
      <c r="AD25" s="143">
        <v>-730277</v>
      </c>
      <c r="AE25" s="164">
        <f>AA25-AD25</f>
        <v>0</v>
      </c>
    </row>
    <row r="26" spans="2:31" ht="14.65" customHeight="1" x14ac:dyDescent="0.15">
      <c r="B26" s="82"/>
      <c r="C26" s="83"/>
      <c r="D26" s="83"/>
      <c r="E26" s="83"/>
      <c r="F26" s="83" t="s">
        <v>36</v>
      </c>
      <c r="G26" s="83"/>
      <c r="H26" s="83"/>
      <c r="I26" s="83"/>
      <c r="J26" s="83"/>
      <c r="K26" s="83"/>
      <c r="L26" s="83"/>
      <c r="M26" s="83"/>
      <c r="N26" s="172"/>
      <c r="O26" s="173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8"/>
      <c r="AA26" s="172"/>
      <c r="AB26" s="173"/>
      <c r="AD26" s="143"/>
    </row>
    <row r="27" spans="2:31" ht="14.65" customHeight="1" x14ac:dyDescent="0.15">
      <c r="B27" s="82"/>
      <c r="C27" s="83"/>
      <c r="D27" s="83"/>
      <c r="E27" s="83"/>
      <c r="F27" s="83" t="s">
        <v>15</v>
      </c>
      <c r="G27" s="83"/>
      <c r="H27" s="83"/>
      <c r="I27" s="83"/>
      <c r="J27" s="83"/>
      <c r="K27" s="83"/>
      <c r="L27" s="83"/>
      <c r="M27" s="83"/>
      <c r="N27" s="172"/>
      <c r="O27" s="173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172"/>
      <c r="AB27" s="173"/>
      <c r="AD27" s="143"/>
    </row>
    <row r="28" spans="2:31" ht="14.65" customHeight="1" x14ac:dyDescent="0.15">
      <c r="B28" s="82"/>
      <c r="C28" s="83"/>
      <c r="D28" s="83"/>
      <c r="E28" s="83"/>
      <c r="F28" s="83" t="s">
        <v>17</v>
      </c>
      <c r="G28" s="83"/>
      <c r="H28" s="83"/>
      <c r="I28" s="83"/>
      <c r="J28" s="83"/>
      <c r="K28" s="83"/>
      <c r="L28" s="83"/>
      <c r="M28" s="83"/>
      <c r="N28" s="172"/>
      <c r="O28" s="17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172"/>
      <c r="AB28" s="173"/>
      <c r="AD28" s="143"/>
    </row>
    <row r="29" spans="2:31" ht="14.65" customHeight="1" x14ac:dyDescent="0.15">
      <c r="B29" s="82"/>
      <c r="C29" s="83"/>
      <c r="D29" s="83"/>
      <c r="E29" s="83"/>
      <c r="F29" s="83" t="s">
        <v>37</v>
      </c>
      <c r="G29" s="83"/>
      <c r="H29" s="83"/>
      <c r="I29" s="83"/>
      <c r="J29" s="83"/>
      <c r="K29" s="83"/>
      <c r="L29" s="83"/>
      <c r="M29" s="83"/>
      <c r="N29" s="172"/>
      <c r="O29" s="173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172"/>
      <c r="AB29" s="173"/>
      <c r="AD29" s="143"/>
    </row>
    <row r="30" spans="2:31" ht="14.65" customHeight="1" x14ac:dyDescent="0.15">
      <c r="B30" s="82"/>
      <c r="C30" s="83"/>
      <c r="D30" s="83"/>
      <c r="E30" s="83"/>
      <c r="F30" s="83" t="s">
        <v>20</v>
      </c>
      <c r="G30" s="83"/>
      <c r="H30" s="83"/>
      <c r="I30" s="83"/>
      <c r="J30" s="83"/>
      <c r="K30" s="83"/>
      <c r="L30" s="83"/>
      <c r="M30" s="83"/>
      <c r="N30" s="172"/>
      <c r="O30" s="17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172"/>
      <c r="AB30" s="173"/>
      <c r="AD30" s="143"/>
    </row>
    <row r="31" spans="2:31" ht="14.65" customHeight="1" x14ac:dyDescent="0.15">
      <c r="B31" s="82"/>
      <c r="C31" s="83"/>
      <c r="D31" s="83"/>
      <c r="E31" s="83"/>
      <c r="F31" s="83" t="s">
        <v>38</v>
      </c>
      <c r="G31" s="83"/>
      <c r="H31" s="83"/>
      <c r="I31" s="83"/>
      <c r="J31" s="83"/>
      <c r="K31" s="83"/>
      <c r="L31" s="83"/>
      <c r="M31" s="83"/>
      <c r="N31" s="172"/>
      <c r="O31" s="173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172"/>
      <c r="AB31" s="173"/>
      <c r="AD31" s="143"/>
    </row>
    <row r="32" spans="2:31" ht="14.65" customHeight="1" x14ac:dyDescent="0.15">
      <c r="B32" s="82"/>
      <c r="C32" s="83"/>
      <c r="D32" s="83"/>
      <c r="E32" s="83"/>
      <c r="F32" s="83" t="s">
        <v>30</v>
      </c>
      <c r="G32" s="83"/>
      <c r="H32" s="83"/>
      <c r="I32" s="83"/>
      <c r="J32" s="83"/>
      <c r="K32" s="83"/>
      <c r="L32" s="83"/>
      <c r="M32" s="83"/>
      <c r="N32" s="172"/>
      <c r="O32" s="173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172"/>
      <c r="AB32" s="173"/>
      <c r="AD32" s="143"/>
    </row>
    <row r="33" spans="2:30" ht="14.65" customHeight="1" x14ac:dyDescent="0.15">
      <c r="B33" s="82"/>
      <c r="C33" s="83"/>
      <c r="D33" s="83"/>
      <c r="E33" s="83"/>
      <c r="F33" s="83" t="s">
        <v>32</v>
      </c>
      <c r="G33" s="83"/>
      <c r="H33" s="83"/>
      <c r="I33" s="83"/>
      <c r="J33" s="83"/>
      <c r="K33" s="83"/>
      <c r="L33" s="83"/>
      <c r="M33" s="83"/>
      <c r="N33" s="172"/>
      <c r="O33" s="173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172"/>
      <c r="AB33" s="173"/>
      <c r="AD33" s="143"/>
    </row>
    <row r="34" spans="2:30" ht="14.65" customHeight="1" x14ac:dyDescent="0.15">
      <c r="B34" s="82"/>
      <c r="C34" s="83"/>
      <c r="D34" s="83"/>
      <c r="E34" s="83" t="s">
        <v>39</v>
      </c>
      <c r="F34" s="90"/>
      <c r="G34" s="90"/>
      <c r="H34" s="90"/>
      <c r="I34" s="90"/>
      <c r="J34" s="90"/>
      <c r="K34" s="90"/>
      <c r="L34" s="90"/>
      <c r="M34" s="90"/>
      <c r="N34" s="172"/>
      <c r="O34" s="173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172"/>
      <c r="AB34" s="173"/>
      <c r="AD34" s="143"/>
    </row>
    <row r="35" spans="2:30" ht="14.65" customHeight="1" x14ac:dyDescent="0.15">
      <c r="B35" s="82"/>
      <c r="C35" s="83"/>
      <c r="D35" s="83"/>
      <c r="E35" s="83" t="s">
        <v>40</v>
      </c>
      <c r="F35" s="90"/>
      <c r="G35" s="90"/>
      <c r="H35" s="90"/>
      <c r="I35" s="90"/>
      <c r="J35" s="90"/>
      <c r="K35" s="90"/>
      <c r="L35" s="90"/>
      <c r="M35" s="90"/>
      <c r="N35" s="172"/>
      <c r="O35" s="173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172"/>
      <c r="AB35" s="173"/>
      <c r="AD35" s="143"/>
    </row>
    <row r="36" spans="2:30" ht="14.65" customHeight="1" x14ac:dyDescent="0.15">
      <c r="B36" s="82"/>
      <c r="C36" s="83"/>
      <c r="D36" s="83" t="s">
        <v>41</v>
      </c>
      <c r="E36" s="83"/>
      <c r="F36" s="90"/>
      <c r="G36" s="90"/>
      <c r="H36" s="90"/>
      <c r="I36" s="90"/>
      <c r="J36" s="90"/>
      <c r="K36" s="90"/>
      <c r="L36" s="90"/>
      <c r="M36" s="90"/>
      <c r="N36" s="172"/>
      <c r="O36" s="173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172"/>
      <c r="AB36" s="173"/>
      <c r="AD36" s="143"/>
    </row>
    <row r="37" spans="2:30" ht="14.65" customHeight="1" x14ac:dyDescent="0.15">
      <c r="B37" s="82"/>
      <c r="C37" s="83"/>
      <c r="D37" s="83"/>
      <c r="E37" s="83" t="s">
        <v>42</v>
      </c>
      <c r="F37" s="83"/>
      <c r="G37" s="83"/>
      <c r="H37" s="83"/>
      <c r="I37" s="83"/>
      <c r="J37" s="83"/>
      <c r="K37" s="83"/>
      <c r="L37" s="83"/>
      <c r="M37" s="83"/>
      <c r="N37" s="172"/>
      <c r="O37" s="173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72"/>
      <c r="AB37" s="173"/>
      <c r="AD37" s="143"/>
    </row>
    <row r="38" spans="2:30" ht="14.65" customHeight="1" x14ac:dyDescent="0.15">
      <c r="B38" s="82"/>
      <c r="C38" s="83"/>
      <c r="D38" s="83"/>
      <c r="E38" s="83" t="s">
        <v>155</v>
      </c>
      <c r="F38" s="83"/>
      <c r="G38" s="83"/>
      <c r="H38" s="83"/>
      <c r="I38" s="83"/>
      <c r="J38" s="83"/>
      <c r="K38" s="83"/>
      <c r="L38" s="83"/>
      <c r="M38" s="83"/>
      <c r="N38" s="172"/>
      <c r="O38" s="173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72"/>
      <c r="AB38" s="173"/>
      <c r="AD38" s="143"/>
    </row>
    <row r="39" spans="2:30" ht="14.65" customHeight="1" x14ac:dyDescent="0.15">
      <c r="B39" s="82"/>
      <c r="C39" s="83"/>
      <c r="D39" s="83" t="s">
        <v>43</v>
      </c>
      <c r="E39" s="83"/>
      <c r="F39" s="83"/>
      <c r="G39" s="83"/>
      <c r="H39" s="83"/>
      <c r="I39" s="83"/>
      <c r="J39" s="83"/>
      <c r="K39" s="83"/>
      <c r="L39" s="83"/>
      <c r="M39" s="83"/>
      <c r="N39" s="172">
        <f>N47</f>
        <v>796175000</v>
      </c>
      <c r="O39" s="173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72"/>
      <c r="AB39" s="173"/>
      <c r="AD39" s="143"/>
    </row>
    <row r="40" spans="2:30" ht="14.65" customHeight="1" x14ac:dyDescent="0.15">
      <c r="B40" s="82"/>
      <c r="C40" s="83"/>
      <c r="D40" s="83"/>
      <c r="E40" s="83" t="s">
        <v>44</v>
      </c>
      <c r="F40" s="83"/>
      <c r="G40" s="83"/>
      <c r="H40" s="83"/>
      <c r="I40" s="83"/>
      <c r="J40" s="83"/>
      <c r="K40" s="83"/>
      <c r="L40" s="83"/>
      <c r="M40" s="83"/>
      <c r="N40" s="172"/>
      <c r="O40" s="173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72"/>
      <c r="AB40" s="173"/>
      <c r="AD40" s="143"/>
    </row>
    <row r="41" spans="2:30" ht="14.65" customHeight="1" x14ac:dyDescent="0.15">
      <c r="B41" s="82"/>
      <c r="C41" s="83"/>
      <c r="D41" s="83"/>
      <c r="E41" s="83"/>
      <c r="F41" s="2" t="s">
        <v>45</v>
      </c>
      <c r="G41" s="83"/>
      <c r="H41" s="83"/>
      <c r="I41" s="83"/>
      <c r="J41" s="83"/>
      <c r="K41" s="83"/>
      <c r="L41" s="83"/>
      <c r="M41" s="83"/>
      <c r="N41" s="172"/>
      <c r="O41" s="173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172"/>
      <c r="AB41" s="173"/>
      <c r="AD41" s="143"/>
    </row>
    <row r="42" spans="2:30" ht="14.65" customHeight="1" x14ac:dyDescent="0.15">
      <c r="B42" s="82"/>
      <c r="C42" s="83"/>
      <c r="D42" s="83"/>
      <c r="E42" s="83"/>
      <c r="F42" s="2" t="s">
        <v>46</v>
      </c>
      <c r="G42" s="83"/>
      <c r="H42" s="83"/>
      <c r="I42" s="83"/>
      <c r="J42" s="83"/>
      <c r="K42" s="83"/>
      <c r="L42" s="83"/>
      <c r="M42" s="83"/>
      <c r="N42" s="172"/>
      <c r="O42" s="173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72"/>
      <c r="AB42" s="173"/>
      <c r="AD42" s="143"/>
    </row>
    <row r="43" spans="2:30" ht="14.65" customHeight="1" x14ac:dyDescent="0.15">
      <c r="B43" s="82"/>
      <c r="C43" s="83"/>
      <c r="D43" s="83"/>
      <c r="E43" s="83"/>
      <c r="F43" s="2" t="s">
        <v>16</v>
      </c>
      <c r="G43" s="83"/>
      <c r="H43" s="83"/>
      <c r="I43" s="83"/>
      <c r="J43" s="83"/>
      <c r="K43" s="83"/>
      <c r="L43" s="83"/>
      <c r="M43" s="83"/>
      <c r="N43" s="172"/>
      <c r="O43" s="173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3"/>
      <c r="AB43" s="94"/>
      <c r="AD43" s="143"/>
    </row>
    <row r="44" spans="2:30" ht="14.65" customHeight="1" x14ac:dyDescent="0.15">
      <c r="B44" s="82"/>
      <c r="C44" s="83"/>
      <c r="D44" s="83"/>
      <c r="E44" s="83" t="s">
        <v>162</v>
      </c>
      <c r="F44" s="83"/>
      <c r="G44" s="83"/>
      <c r="H44" s="83"/>
      <c r="I44" s="83"/>
      <c r="J44" s="83"/>
      <c r="K44" s="83"/>
      <c r="L44" s="83"/>
      <c r="M44" s="83"/>
      <c r="N44" s="172"/>
      <c r="O44" s="173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3"/>
      <c r="AB44" s="94"/>
      <c r="AD44" s="143"/>
    </row>
    <row r="45" spans="2:30" ht="14.65" customHeight="1" x14ac:dyDescent="0.15">
      <c r="B45" s="82"/>
      <c r="C45" s="83"/>
      <c r="D45" s="83"/>
      <c r="E45" s="83" t="s">
        <v>47</v>
      </c>
      <c r="F45" s="83"/>
      <c r="G45" s="83"/>
      <c r="H45" s="83"/>
      <c r="I45" s="83"/>
      <c r="J45" s="83"/>
      <c r="K45" s="83"/>
      <c r="L45" s="83"/>
      <c r="M45" s="83"/>
      <c r="N45" s="172"/>
      <c r="O45" s="173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3"/>
      <c r="AB45" s="94"/>
      <c r="AD45" s="143"/>
    </row>
    <row r="46" spans="2:30" ht="14.65" customHeight="1" x14ac:dyDescent="0.15">
      <c r="B46" s="82"/>
      <c r="C46" s="83"/>
      <c r="D46" s="83"/>
      <c r="E46" s="83" t="s">
        <v>48</v>
      </c>
      <c r="F46" s="83"/>
      <c r="G46" s="83"/>
      <c r="H46" s="83"/>
      <c r="I46" s="83"/>
      <c r="J46" s="83"/>
      <c r="K46" s="83"/>
      <c r="L46" s="83"/>
      <c r="M46" s="83"/>
      <c r="N46" s="172"/>
      <c r="O46" s="173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72"/>
      <c r="AB46" s="173"/>
      <c r="AD46" s="143"/>
    </row>
    <row r="47" spans="2:30" ht="14.65" customHeight="1" x14ac:dyDescent="0.15">
      <c r="B47" s="82"/>
      <c r="C47" s="83"/>
      <c r="D47" s="83"/>
      <c r="E47" s="83" t="s">
        <v>49</v>
      </c>
      <c r="F47" s="83"/>
      <c r="G47" s="83"/>
      <c r="H47" s="83"/>
      <c r="I47" s="83"/>
      <c r="J47" s="83"/>
      <c r="K47" s="83"/>
      <c r="L47" s="83"/>
      <c r="M47" s="83"/>
      <c r="N47" s="172">
        <f>N49</f>
        <v>796175000</v>
      </c>
      <c r="O47" s="173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3"/>
      <c r="AB47" s="94"/>
      <c r="AD47" s="143"/>
    </row>
    <row r="48" spans="2:30" ht="14.65" customHeight="1" x14ac:dyDescent="0.15">
      <c r="B48" s="82"/>
      <c r="C48" s="83"/>
      <c r="D48" s="83"/>
      <c r="E48" s="83"/>
      <c r="F48" s="2" t="s">
        <v>50</v>
      </c>
      <c r="G48" s="83"/>
      <c r="H48" s="83"/>
      <c r="I48" s="83"/>
      <c r="J48" s="83"/>
      <c r="K48" s="83"/>
      <c r="L48" s="83"/>
      <c r="M48" s="83"/>
      <c r="N48" s="172"/>
      <c r="O48" s="173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172"/>
      <c r="AB48" s="173"/>
      <c r="AD48" s="143"/>
    </row>
    <row r="49" spans="2:30" ht="14.65" customHeight="1" thickBot="1" x14ac:dyDescent="0.2">
      <c r="B49" s="82"/>
      <c r="C49" s="83"/>
      <c r="D49" s="83"/>
      <c r="E49" s="83"/>
      <c r="F49" s="83" t="s">
        <v>38</v>
      </c>
      <c r="G49" s="83"/>
      <c r="H49" s="83"/>
      <c r="I49" s="83"/>
      <c r="J49" s="83"/>
      <c r="K49" s="83"/>
      <c r="L49" s="83"/>
      <c r="M49" s="83"/>
      <c r="N49" s="189">
        <f>814168000+2007000+15000000-0-35000000</f>
        <v>796175000</v>
      </c>
      <c r="O49" s="173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172"/>
      <c r="AB49" s="173"/>
      <c r="AD49" s="143"/>
    </row>
    <row r="50" spans="2:30" ht="14.65" customHeight="1" thickBot="1" x14ac:dyDescent="0.2">
      <c r="B50" s="82"/>
      <c r="C50" s="83"/>
      <c r="D50" s="83"/>
      <c r="E50" s="83" t="s">
        <v>16</v>
      </c>
      <c r="F50" s="83"/>
      <c r="G50" s="83"/>
      <c r="H50" s="83"/>
      <c r="I50" s="83"/>
      <c r="J50" s="83"/>
      <c r="K50" s="83"/>
      <c r="L50" s="83"/>
      <c r="M50" s="83"/>
      <c r="N50" s="172"/>
      <c r="O50" s="173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172"/>
      <c r="AB50" s="173"/>
      <c r="AD50" s="144"/>
    </row>
    <row r="51" spans="2:30" ht="14.65" customHeight="1" x14ac:dyDescent="0.15">
      <c r="B51" s="82"/>
      <c r="C51" s="83"/>
      <c r="D51" s="83"/>
      <c r="E51" s="2" t="s">
        <v>51</v>
      </c>
      <c r="F51" s="83"/>
      <c r="G51" s="83"/>
      <c r="H51" s="83"/>
      <c r="I51" s="83"/>
      <c r="J51" s="83"/>
      <c r="K51" s="83"/>
      <c r="L51" s="83"/>
      <c r="M51" s="83"/>
      <c r="N51" s="172"/>
      <c r="O51" s="173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172"/>
      <c r="AB51" s="173"/>
      <c r="AD51" s="143"/>
    </row>
    <row r="52" spans="2:30" ht="14.65" customHeight="1" x14ac:dyDescent="0.15">
      <c r="B52" s="82"/>
      <c r="C52" s="83" t="s">
        <v>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172">
        <f>N53+N54+N56</f>
        <v>49928752</v>
      </c>
      <c r="O52" s="173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172"/>
      <c r="AB52" s="173"/>
      <c r="AD52" s="143"/>
    </row>
    <row r="53" spans="2:30" ht="14.65" customHeight="1" x14ac:dyDescent="0.15">
      <c r="B53" s="82"/>
      <c r="C53" s="83"/>
      <c r="D53" s="83" t="s">
        <v>53</v>
      </c>
      <c r="E53" s="83"/>
      <c r="F53" s="83"/>
      <c r="G53" s="83"/>
      <c r="H53" s="83"/>
      <c r="I53" s="83"/>
      <c r="J53" s="83"/>
      <c r="K53" s="83"/>
      <c r="L53" s="83"/>
      <c r="M53" s="83"/>
      <c r="N53" s="189">
        <v>35801464</v>
      </c>
      <c r="O53" s="173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3"/>
      <c r="AB53" s="94"/>
      <c r="AD53" s="143"/>
    </row>
    <row r="54" spans="2:30" ht="14.65" customHeight="1" x14ac:dyDescent="0.15">
      <c r="B54" s="82"/>
      <c r="C54" s="83"/>
      <c r="D54" s="2" t="s">
        <v>54</v>
      </c>
      <c r="E54" s="83"/>
      <c r="F54" s="90"/>
      <c r="G54" s="87"/>
      <c r="H54" s="87"/>
      <c r="I54" s="87"/>
      <c r="J54" s="83"/>
      <c r="K54" s="83"/>
      <c r="L54" s="83"/>
      <c r="M54" s="83"/>
      <c r="N54" s="172"/>
      <c r="O54" s="173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172"/>
      <c r="AB54" s="173"/>
      <c r="AD54" s="143"/>
    </row>
    <row r="55" spans="2:30" ht="14.65" customHeight="1" x14ac:dyDescent="0.15">
      <c r="B55" s="82"/>
      <c r="C55" s="83"/>
      <c r="D55" s="83" t="s">
        <v>55</v>
      </c>
      <c r="E55" s="83"/>
      <c r="F55" s="83"/>
      <c r="G55" s="83"/>
      <c r="H55" s="83"/>
      <c r="I55" s="83"/>
      <c r="J55" s="83"/>
      <c r="K55" s="83"/>
      <c r="L55" s="83"/>
      <c r="M55" s="83"/>
      <c r="N55" s="172"/>
      <c r="O55" s="173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172"/>
      <c r="AB55" s="173"/>
      <c r="AD55" s="143"/>
    </row>
    <row r="56" spans="2:30" ht="14.65" customHeight="1" x14ac:dyDescent="0.15">
      <c r="B56" s="82"/>
      <c r="C56" s="83"/>
      <c r="D56" s="83" t="s">
        <v>49</v>
      </c>
      <c r="E56" s="83"/>
      <c r="F56" s="90"/>
      <c r="G56" s="87"/>
      <c r="H56" s="87"/>
      <c r="I56" s="87"/>
      <c r="J56" s="87"/>
      <c r="K56" s="87"/>
      <c r="L56" s="87"/>
      <c r="M56" s="87"/>
      <c r="N56" s="172">
        <f>N57</f>
        <v>14127288</v>
      </c>
      <c r="O56" s="173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172"/>
      <c r="AB56" s="173"/>
      <c r="AD56" s="143"/>
    </row>
    <row r="57" spans="2:30" ht="14.65" customHeight="1" x14ac:dyDescent="0.15">
      <c r="B57" s="82"/>
      <c r="C57" s="83"/>
      <c r="D57" s="83"/>
      <c r="E57" s="83" t="s">
        <v>56</v>
      </c>
      <c r="F57" s="83"/>
      <c r="G57" s="83"/>
      <c r="H57" s="83"/>
      <c r="I57" s="83"/>
      <c r="J57" s="83"/>
      <c r="K57" s="83"/>
      <c r="L57" s="83"/>
      <c r="M57" s="83"/>
      <c r="N57" s="189">
        <f>13540561+0+586727</f>
        <v>14127288</v>
      </c>
      <c r="O57" s="173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172"/>
      <c r="AB57" s="173"/>
      <c r="AD57" s="143"/>
    </row>
    <row r="58" spans="2:30" ht="14.65" customHeight="1" x14ac:dyDescent="0.15">
      <c r="B58" s="82"/>
      <c r="C58" s="83"/>
      <c r="D58" s="83"/>
      <c r="E58" s="2" t="s">
        <v>50</v>
      </c>
      <c r="F58" s="83"/>
      <c r="G58" s="83"/>
      <c r="H58" s="83"/>
      <c r="I58" s="83"/>
      <c r="J58" s="83"/>
      <c r="K58" s="83"/>
      <c r="L58" s="83"/>
      <c r="M58" s="83"/>
      <c r="N58" s="172"/>
      <c r="O58" s="173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172"/>
      <c r="AB58" s="173"/>
      <c r="AD58" s="143"/>
    </row>
    <row r="59" spans="2:30" ht="14.65" customHeight="1" x14ac:dyDescent="0.15">
      <c r="B59" s="82"/>
      <c r="C59" s="83"/>
      <c r="D59" s="83" t="s">
        <v>57</v>
      </c>
      <c r="E59" s="83"/>
      <c r="F59" s="90"/>
      <c r="G59" s="87"/>
      <c r="H59" s="87"/>
      <c r="I59" s="87"/>
      <c r="J59" s="87"/>
      <c r="K59" s="87"/>
      <c r="L59" s="87"/>
      <c r="M59" s="87"/>
      <c r="N59" s="172"/>
      <c r="O59" s="173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172"/>
      <c r="AB59" s="173"/>
      <c r="AD59" s="143"/>
    </row>
    <row r="60" spans="2:30" ht="14.65" customHeight="1" x14ac:dyDescent="0.15">
      <c r="B60" s="82"/>
      <c r="C60" s="83"/>
      <c r="D60" s="83" t="s">
        <v>38</v>
      </c>
      <c r="E60" s="83"/>
      <c r="F60" s="83"/>
      <c r="G60" s="83"/>
      <c r="H60" s="83"/>
      <c r="I60" s="83"/>
      <c r="J60" s="83"/>
      <c r="K60" s="83"/>
      <c r="L60" s="83"/>
      <c r="M60" s="83"/>
      <c r="N60" s="172"/>
      <c r="O60" s="173"/>
      <c r="P60" s="174"/>
      <c r="Q60" s="175"/>
      <c r="R60" s="175"/>
      <c r="S60" s="175"/>
      <c r="T60" s="175"/>
      <c r="U60" s="175"/>
      <c r="V60" s="175"/>
      <c r="W60" s="175"/>
      <c r="X60" s="175"/>
      <c r="Y60" s="175"/>
      <c r="Z60" s="176"/>
      <c r="AA60" s="177"/>
      <c r="AB60" s="178"/>
      <c r="AD60" s="143"/>
    </row>
    <row r="61" spans="2:30" ht="16.5" customHeight="1" thickBot="1" x14ac:dyDescent="0.2">
      <c r="B61" s="82"/>
      <c r="C61" s="83"/>
      <c r="D61" s="2" t="s">
        <v>51</v>
      </c>
      <c r="E61" s="83"/>
      <c r="F61" s="83"/>
      <c r="G61" s="83"/>
      <c r="H61" s="83"/>
      <c r="I61" s="83"/>
      <c r="J61" s="83"/>
      <c r="K61" s="83"/>
      <c r="L61" s="83"/>
      <c r="M61" s="83"/>
      <c r="N61" s="172"/>
      <c r="O61" s="173"/>
      <c r="P61" s="179" t="s">
        <v>58</v>
      </c>
      <c r="Q61" s="180"/>
      <c r="R61" s="180"/>
      <c r="S61" s="180"/>
      <c r="T61" s="180"/>
      <c r="U61" s="180"/>
      <c r="V61" s="180"/>
      <c r="W61" s="180"/>
      <c r="X61" s="180"/>
      <c r="Y61" s="180"/>
      <c r="Z61" s="181"/>
      <c r="AA61" s="182">
        <f>SUM(AA24:AB25)</f>
        <v>4231638706</v>
      </c>
      <c r="AB61" s="183"/>
      <c r="AD61" s="143"/>
    </row>
    <row r="62" spans="2:30" ht="14.65" customHeight="1" thickBot="1" x14ac:dyDescent="0.2">
      <c r="B62" s="184" t="s">
        <v>59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6"/>
      <c r="N62" s="190">
        <f>N7+N52</f>
        <v>4268170447</v>
      </c>
      <c r="O62" s="191"/>
      <c r="P62" s="184" t="s">
        <v>60</v>
      </c>
      <c r="Q62" s="185"/>
      <c r="R62" s="185"/>
      <c r="S62" s="185"/>
      <c r="T62" s="185"/>
      <c r="U62" s="185"/>
      <c r="V62" s="185"/>
      <c r="W62" s="185"/>
      <c r="X62" s="185"/>
      <c r="Y62" s="185"/>
      <c r="Z62" s="186"/>
      <c r="AA62" s="187">
        <f>+AA61+AA22</f>
        <v>4268170447</v>
      </c>
      <c r="AB62" s="188"/>
      <c r="AD62" s="143"/>
    </row>
    <row r="63" spans="2:30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A63" s="77"/>
      <c r="AB63" s="77"/>
      <c r="AD63" s="143"/>
    </row>
    <row r="64" spans="2:30" ht="14.65" customHeight="1" x14ac:dyDescent="0.15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AA64" s="3"/>
      <c r="AB64" s="3"/>
      <c r="AD64" s="143"/>
    </row>
    <row r="65" spans="1:30" ht="5.25" customHeight="1" x14ac:dyDescent="0.15">
      <c r="AA65" s="112"/>
      <c r="AB65" s="112"/>
      <c r="AD65" s="143"/>
    </row>
    <row r="66" spans="1:30" ht="14.65" customHeight="1" x14ac:dyDescent="0.15">
      <c r="AD66" s="143"/>
    </row>
    <row r="67" spans="1:30" ht="14.65" customHeight="1" x14ac:dyDescent="0.15">
      <c r="AD67" s="143"/>
    </row>
    <row r="68" spans="1:30" ht="14.65" customHeight="1" x14ac:dyDescent="0.15">
      <c r="AD68" s="143"/>
    </row>
    <row r="69" spans="1:30" ht="14.65" customHeight="1" x14ac:dyDescent="0.15">
      <c r="AD69" s="143"/>
    </row>
    <row r="70" spans="1:30" ht="14.65" customHeight="1" x14ac:dyDescent="0.15">
      <c r="AD70" s="143"/>
    </row>
    <row r="71" spans="1:30" ht="14.65" customHeight="1" x14ac:dyDescent="0.15">
      <c r="AD71" s="143"/>
    </row>
    <row r="72" spans="1:30" ht="14.65" customHeight="1" x14ac:dyDescent="0.15">
      <c r="AD72" s="143"/>
    </row>
    <row r="73" spans="1:30" ht="14.65" customHeight="1" x14ac:dyDescent="0.15">
      <c r="AD73" s="143"/>
    </row>
    <row r="74" spans="1:30" ht="14.65" customHeight="1" x14ac:dyDescent="0.15">
      <c r="AD74" s="143"/>
    </row>
    <row r="75" spans="1:30" ht="14.65" customHeight="1" x14ac:dyDescent="0.15">
      <c r="AD75" s="143"/>
    </row>
    <row r="76" spans="1:30" ht="14.65" customHeight="1" x14ac:dyDescent="0.15">
      <c r="AD76" s="143"/>
    </row>
    <row r="77" spans="1:30" ht="14.65" customHeight="1" x14ac:dyDescent="0.15">
      <c r="A77" s="3"/>
      <c r="AD77" s="143"/>
    </row>
    <row r="78" spans="1:30" ht="14.65" customHeight="1" x14ac:dyDescent="0.15">
      <c r="A78" s="112"/>
      <c r="AD78" s="143"/>
    </row>
    <row r="79" spans="1:30" ht="14.65" customHeight="1" x14ac:dyDescent="0.1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D79" s="143"/>
    </row>
    <row r="80" spans="1:30" ht="14.65" customHeight="1" x14ac:dyDescent="0.15"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D80" s="143"/>
    </row>
    <row r="81" spans="1:30" ht="14.65" customHeight="1" x14ac:dyDescent="0.15">
      <c r="AD81" s="143"/>
    </row>
    <row r="82" spans="1:30" ht="14.65" customHeight="1" x14ac:dyDescent="0.15">
      <c r="AD82" s="143"/>
    </row>
    <row r="83" spans="1:30" s="3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D83" s="5"/>
    </row>
    <row r="84" spans="1:30" s="112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D84" s="142"/>
    </row>
    <row r="85" spans="1:30" ht="14.65" hidden="1" customHeight="1" x14ac:dyDescent="0.15"/>
    <row r="86" spans="1:30" ht="14.65" hidden="1" customHeight="1" x14ac:dyDescent="0.15"/>
    <row r="87" spans="1:30" ht="14.65" hidden="1" customHeight="1" x14ac:dyDescent="0.15">
      <c r="AD87" s="143"/>
    </row>
    <row r="88" spans="1:30" ht="14.65" hidden="1" customHeight="1" x14ac:dyDescent="0.15">
      <c r="AD88" s="143"/>
    </row>
    <row r="89" spans="1:30" ht="14.65" hidden="1" customHeight="1" x14ac:dyDescent="0.15">
      <c r="AD89" s="143"/>
    </row>
    <row r="90" spans="1:30" ht="14.65" hidden="1" customHeight="1" x14ac:dyDescent="0.15">
      <c r="AD90" s="143"/>
    </row>
    <row r="91" spans="1:30" ht="14.65" hidden="1" customHeight="1" x14ac:dyDescent="0.15">
      <c r="AD91" s="143"/>
    </row>
    <row r="92" spans="1:30" ht="14.65" hidden="1" customHeight="1" x14ac:dyDescent="0.15">
      <c r="AD92" s="143"/>
    </row>
    <row r="93" spans="1:30" ht="14.65" hidden="1" customHeight="1" x14ac:dyDescent="0.15">
      <c r="AD93" s="143"/>
    </row>
    <row r="94" spans="1:30" ht="14.65" hidden="1" customHeight="1" x14ac:dyDescent="0.15">
      <c r="AD94" s="143"/>
    </row>
    <row r="95" spans="1:30" ht="14.65" hidden="1" customHeight="1" x14ac:dyDescent="0.15">
      <c r="AD95" s="143"/>
    </row>
    <row r="96" spans="1:30" ht="14.65" hidden="1" customHeight="1" x14ac:dyDescent="0.15">
      <c r="AD96" s="143"/>
    </row>
    <row r="97" spans="2:30" ht="14.65" hidden="1" customHeight="1" x14ac:dyDescent="0.15">
      <c r="AD97" s="143"/>
    </row>
    <row r="98" spans="2:30" ht="14.65" hidden="1" customHeight="1" x14ac:dyDescent="0.15">
      <c r="AD98" s="143"/>
    </row>
    <row r="99" spans="2:30" ht="14.65" hidden="1" customHeight="1" x14ac:dyDescent="0.15">
      <c r="AD99" s="143"/>
    </row>
    <row r="100" spans="2:30" ht="14.65" hidden="1" customHeight="1" x14ac:dyDescent="0.15">
      <c r="AD100" s="143"/>
    </row>
    <row r="101" spans="2:30" ht="14.65" hidden="1" customHeight="1" x14ac:dyDescent="0.15">
      <c r="AD101" s="143"/>
    </row>
    <row r="102" spans="2:30" ht="14.65" hidden="1" customHeight="1" x14ac:dyDescent="0.15">
      <c r="AD102" s="143"/>
    </row>
    <row r="103" spans="2:30" ht="14.65" hidden="1" customHeight="1" x14ac:dyDescent="0.15">
      <c r="AD103" s="143"/>
    </row>
    <row r="104" spans="2:30" ht="14.65" hidden="1" customHeight="1" x14ac:dyDescent="0.15">
      <c r="AD104" s="143"/>
    </row>
    <row r="105" spans="2:30" ht="14.6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AD105" s="143"/>
    </row>
    <row r="106" spans="2:30" ht="14.65" hidden="1" customHeight="1" x14ac:dyDescent="0.15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AA106" s="3"/>
      <c r="AB106" s="3"/>
      <c r="AD106" s="143"/>
    </row>
    <row r="107" spans="2:30" ht="14.65" hidden="1" customHeight="1" x14ac:dyDescent="0.15">
      <c r="AA107" s="112"/>
      <c r="AB107" s="112"/>
      <c r="AD107" s="143"/>
    </row>
    <row r="108" spans="2:30" ht="14.65" hidden="1" customHeight="1" x14ac:dyDescent="0.15">
      <c r="AD108" s="143"/>
    </row>
    <row r="109" spans="2:30" ht="14.65" hidden="1" customHeight="1" x14ac:dyDescent="0.15">
      <c r="AD109" s="143"/>
    </row>
    <row r="110" spans="2:30" ht="14.65" hidden="1" customHeight="1" x14ac:dyDescent="0.15">
      <c r="AD110" s="143"/>
    </row>
    <row r="111" spans="2:30" ht="14.65" hidden="1" customHeight="1" x14ac:dyDescent="0.15">
      <c r="AD111" s="143"/>
    </row>
    <row r="112" spans="2:30" ht="14.65" hidden="1" customHeight="1" x14ac:dyDescent="0.15">
      <c r="AD112" s="143"/>
    </row>
    <row r="113" spans="1:30" ht="14.65" hidden="1" customHeight="1" x14ac:dyDescent="0.15">
      <c r="AD113" s="143"/>
    </row>
    <row r="114" spans="1:30" ht="14.65" hidden="1" customHeight="1" x14ac:dyDescent="0.15">
      <c r="AD114" s="143"/>
    </row>
    <row r="115" spans="1:30" ht="14.65" hidden="1" customHeight="1" x14ac:dyDescent="0.15">
      <c r="AD115" s="143"/>
    </row>
    <row r="116" spans="1:30" ht="14.65" hidden="1" customHeight="1" x14ac:dyDescent="0.15">
      <c r="AD116" s="143"/>
    </row>
    <row r="117" spans="1:30" ht="14.65" hidden="1" customHeight="1" x14ac:dyDescent="0.15">
      <c r="AD117" s="143"/>
    </row>
    <row r="118" spans="1:30" ht="14.65" hidden="1" customHeight="1" x14ac:dyDescent="0.15">
      <c r="AD118" s="143"/>
    </row>
    <row r="119" spans="1:30" ht="14.65" hidden="1" customHeight="1" x14ac:dyDescent="0.15">
      <c r="A119" s="3"/>
      <c r="AD119" s="143"/>
    </row>
    <row r="120" spans="1:30" ht="14.65" hidden="1" customHeight="1" x14ac:dyDescent="0.15">
      <c r="A120" s="112"/>
      <c r="AD120" s="143"/>
    </row>
    <row r="121" spans="1:30" ht="14.65" hidden="1" customHeight="1" x14ac:dyDescent="0.15"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D121" s="143"/>
    </row>
    <row r="122" spans="1:30" ht="14.65" hidden="1" customHeight="1" x14ac:dyDescent="0.15"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D122" s="143"/>
    </row>
    <row r="123" spans="1:30" ht="14.65" hidden="1" customHeight="1" x14ac:dyDescent="0.15">
      <c r="AD123" s="143"/>
    </row>
    <row r="124" spans="1:30" ht="14.65" hidden="1" customHeight="1" x14ac:dyDescent="0.15">
      <c r="AD124" s="143"/>
    </row>
    <row r="125" spans="1:30" s="3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D125" s="5"/>
    </row>
    <row r="126" spans="1:30" s="112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D126" s="142"/>
    </row>
    <row r="127" spans="1:30" ht="14.65" hidden="1" customHeight="1" x14ac:dyDescent="0.15"/>
    <row r="128" spans="1:30" ht="14.65" hidden="1" customHeight="1" x14ac:dyDescent="0.15"/>
    <row r="129" spans="30:30" ht="14.65" hidden="1" customHeight="1" x14ac:dyDescent="0.15">
      <c r="AD129" s="143"/>
    </row>
    <row r="130" spans="30:30" ht="14.65" hidden="1" customHeight="1" x14ac:dyDescent="0.15">
      <c r="AD130" s="143"/>
    </row>
    <row r="131" spans="30:30" ht="14.65" hidden="1" customHeight="1" x14ac:dyDescent="0.15">
      <c r="AD131" s="143"/>
    </row>
    <row r="132" spans="30:30" ht="14.65" hidden="1" customHeight="1" x14ac:dyDescent="0.15">
      <c r="AD132" s="143"/>
    </row>
    <row r="133" spans="30:30" ht="14.65" hidden="1" customHeight="1" x14ac:dyDescent="0.15">
      <c r="AD133" s="143"/>
    </row>
    <row r="134" spans="30:30" ht="14.65" hidden="1" customHeight="1" x14ac:dyDescent="0.15">
      <c r="AD134" s="143"/>
    </row>
    <row r="135" spans="30:30" ht="14.65" hidden="1" customHeight="1" x14ac:dyDescent="0.15">
      <c r="AD135" s="143"/>
    </row>
    <row r="136" spans="30:30" ht="14.65" hidden="1" customHeight="1" x14ac:dyDescent="0.15">
      <c r="AD136" s="143"/>
    </row>
    <row r="137" spans="30:30" ht="14.65" hidden="1" customHeight="1" x14ac:dyDescent="0.15">
      <c r="AD137" s="143"/>
    </row>
    <row r="138" spans="30:30" ht="14.65" hidden="1" customHeight="1" x14ac:dyDescent="0.15">
      <c r="AD138" s="143"/>
    </row>
    <row r="139" spans="30:30" ht="14.65" hidden="1" customHeight="1" x14ac:dyDescent="0.15">
      <c r="AD139" s="143"/>
    </row>
    <row r="140" spans="30:30" ht="14.65" hidden="1" customHeight="1" x14ac:dyDescent="0.15">
      <c r="AD140" s="143"/>
    </row>
    <row r="141" spans="30:30" ht="14.65" hidden="1" customHeight="1" x14ac:dyDescent="0.15">
      <c r="AD141" s="143"/>
    </row>
    <row r="142" spans="30:30" ht="14.65" hidden="1" customHeight="1" x14ac:dyDescent="0.15">
      <c r="AD142" s="143"/>
    </row>
    <row r="143" spans="30:30" ht="14.65" hidden="1" customHeight="1" x14ac:dyDescent="0.15">
      <c r="AD143" s="143"/>
    </row>
    <row r="144" spans="30:30" ht="14.65" hidden="1" customHeight="1" x14ac:dyDescent="0.15">
      <c r="AD144" s="143"/>
    </row>
    <row r="145" spans="2:30" ht="14.65" hidden="1" customHeight="1" x14ac:dyDescent="0.15">
      <c r="AD145" s="143"/>
    </row>
    <row r="146" spans="2:30" ht="14.65" hidden="1" customHeight="1" x14ac:dyDescent="0.15">
      <c r="AD146" s="143"/>
    </row>
    <row r="147" spans="2:30" ht="14.65" hidden="1" customHeight="1" x14ac:dyDescent="0.15">
      <c r="AD147" s="143"/>
    </row>
    <row r="148" spans="2:30" ht="14.65" hidden="1" customHeight="1" x14ac:dyDescent="0.15">
      <c r="AD148" s="143"/>
    </row>
    <row r="149" spans="2:30" ht="14.65" hidden="1" customHeight="1" x14ac:dyDescent="0.15">
      <c r="AD149" s="143"/>
    </row>
    <row r="150" spans="2:30" ht="14.65" hidden="1" customHeight="1" x14ac:dyDescent="0.15">
      <c r="AD150" s="143"/>
    </row>
    <row r="151" spans="2:30" ht="14.65" hidden="1" customHeight="1" x14ac:dyDescent="0.15">
      <c r="AD151" s="143"/>
    </row>
    <row r="152" spans="2:30" ht="14.65" hidden="1" customHeight="1" x14ac:dyDescent="0.15">
      <c r="AD152" s="143"/>
    </row>
    <row r="153" spans="2:30" ht="14.65" hidden="1" customHeight="1" x14ac:dyDescent="0.15">
      <c r="AD153" s="143"/>
    </row>
    <row r="154" spans="2:30" ht="14.65" hidden="1" customHeight="1" x14ac:dyDescent="0.15">
      <c r="AD154" s="143"/>
    </row>
    <row r="155" spans="2:30" ht="14.65" hidden="1" customHeight="1" x14ac:dyDescent="0.15">
      <c r="AD155" s="143"/>
    </row>
    <row r="156" spans="2:30" ht="14.65" hidden="1" customHeight="1" x14ac:dyDescent="0.15">
      <c r="AD156" s="143"/>
    </row>
    <row r="157" spans="2:30" ht="14.65" hidden="1" customHeight="1" x14ac:dyDescent="0.15">
      <c r="AD157" s="143"/>
    </row>
    <row r="158" spans="2:30" ht="14.65" hidden="1" customHeight="1" x14ac:dyDescent="0.15">
      <c r="AD158" s="143"/>
    </row>
    <row r="159" spans="2:30" ht="14.6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AD159" s="143"/>
    </row>
    <row r="160" spans="2:30" ht="14.65" hidden="1" customHeight="1" x14ac:dyDescent="0.15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AA160" s="3"/>
      <c r="AB160" s="3"/>
      <c r="AD160" s="143"/>
    </row>
    <row r="161" spans="1:30" ht="14.65" hidden="1" customHeight="1" x14ac:dyDescent="0.15">
      <c r="AA161" s="112"/>
      <c r="AB161" s="112"/>
      <c r="AD161" s="143"/>
    </row>
    <row r="162" spans="1:30" ht="14.65" hidden="1" customHeight="1" x14ac:dyDescent="0.15">
      <c r="AD162" s="143"/>
    </row>
    <row r="163" spans="1:30" ht="14.65" hidden="1" customHeight="1" x14ac:dyDescent="0.15">
      <c r="AD163" s="143"/>
    </row>
    <row r="164" spans="1:30" ht="14.65" hidden="1" customHeight="1" x14ac:dyDescent="0.15">
      <c r="AD164" s="143"/>
    </row>
    <row r="165" spans="1:30" ht="14.65" hidden="1" customHeight="1" x14ac:dyDescent="0.15">
      <c r="AD165" s="143"/>
    </row>
    <row r="166" spans="1:30" ht="14.65" hidden="1" customHeight="1" x14ac:dyDescent="0.15">
      <c r="AD166" s="143"/>
    </row>
    <row r="167" spans="1:30" ht="14.65" hidden="1" customHeight="1" x14ac:dyDescent="0.15">
      <c r="AD167" s="143"/>
    </row>
    <row r="168" spans="1:30" ht="14.65" hidden="1" customHeight="1" x14ac:dyDescent="0.15">
      <c r="AD168" s="143"/>
    </row>
    <row r="169" spans="1:30" ht="14.65" hidden="1" customHeight="1" x14ac:dyDescent="0.15">
      <c r="AD169" s="143"/>
    </row>
    <row r="170" spans="1:30" ht="14.65" hidden="1" customHeight="1" x14ac:dyDescent="0.15">
      <c r="AD170" s="143"/>
    </row>
    <row r="171" spans="1:30" ht="14.65" hidden="1" customHeight="1" x14ac:dyDescent="0.15">
      <c r="AD171" s="143"/>
    </row>
    <row r="172" spans="1:30" ht="14.65" hidden="1" customHeight="1" x14ac:dyDescent="0.15">
      <c r="AD172" s="143"/>
    </row>
    <row r="173" spans="1:30" ht="14.65" hidden="1" customHeight="1" x14ac:dyDescent="0.15">
      <c r="A173" s="3"/>
      <c r="AD173" s="143"/>
    </row>
    <row r="174" spans="1:30" ht="14.65" hidden="1" customHeight="1" x14ac:dyDescent="0.15">
      <c r="A174" s="112"/>
      <c r="AD174" s="143"/>
    </row>
    <row r="175" spans="1:30" ht="14.65" hidden="1" customHeight="1" x14ac:dyDescent="0.15"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D175" s="143"/>
    </row>
    <row r="176" spans="1:30" ht="14.65" hidden="1" customHeight="1" x14ac:dyDescent="0.15"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D176" s="143"/>
    </row>
    <row r="177" spans="1:30" ht="14.65" hidden="1" customHeight="1" x14ac:dyDescent="0.15">
      <c r="AD177" s="143"/>
    </row>
    <row r="178" spans="1:30" ht="14.65" hidden="1" customHeight="1" x14ac:dyDescent="0.15">
      <c r="AD178" s="143"/>
    </row>
    <row r="179" spans="1:30" s="3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D179" s="5"/>
    </row>
    <row r="180" spans="1:30" s="112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D180" s="142"/>
    </row>
    <row r="181" spans="1:30" ht="14.65" hidden="1" customHeight="1" x14ac:dyDescent="0.15"/>
    <row r="182" spans="1:30" ht="14.65" hidden="1" customHeight="1" x14ac:dyDescent="0.15"/>
    <row r="183" spans="1:30" ht="14.65" hidden="1" customHeight="1" x14ac:dyDescent="0.15">
      <c r="AD183" s="143"/>
    </row>
    <row r="184" spans="1:30" ht="14.65" hidden="1" customHeight="1" x14ac:dyDescent="0.15">
      <c r="AD184" s="143"/>
    </row>
    <row r="185" spans="1:30" ht="14.65" hidden="1" customHeight="1" x14ac:dyDescent="0.15">
      <c r="AD185" s="143"/>
    </row>
    <row r="186" spans="1:30" ht="14.65" hidden="1" customHeight="1" x14ac:dyDescent="0.15">
      <c r="AD186" s="143"/>
    </row>
    <row r="187" spans="1:30" ht="14.65" hidden="1" customHeight="1" x14ac:dyDescent="0.15">
      <c r="AD187" s="143"/>
    </row>
    <row r="188" spans="1:30" ht="14.65" hidden="1" customHeight="1" x14ac:dyDescent="0.15">
      <c r="AD188" s="143"/>
    </row>
    <row r="189" spans="1:30" ht="14.65" hidden="1" customHeight="1" x14ac:dyDescent="0.15">
      <c r="AD189" s="143"/>
    </row>
    <row r="190" spans="1:30" ht="14.65" hidden="1" customHeight="1" x14ac:dyDescent="0.15">
      <c r="AD190" s="143"/>
    </row>
    <row r="191" spans="1:30" ht="14.65" hidden="1" customHeight="1" x14ac:dyDescent="0.15">
      <c r="AD191" s="143"/>
    </row>
    <row r="192" spans="1:30" ht="14.65" hidden="1" customHeight="1" x14ac:dyDescent="0.15">
      <c r="AD192" s="143"/>
    </row>
    <row r="193" spans="30:30" ht="14.65" hidden="1" customHeight="1" x14ac:dyDescent="0.15">
      <c r="AD193" s="143"/>
    </row>
    <row r="194" spans="30:30" ht="14.65" hidden="1" customHeight="1" x14ac:dyDescent="0.15">
      <c r="AD194" s="143"/>
    </row>
    <row r="195" spans="30:30" ht="14.65" hidden="1" customHeight="1" x14ac:dyDescent="0.15">
      <c r="AD195" s="143"/>
    </row>
    <row r="196" spans="30:30" ht="14.65" hidden="1" customHeight="1" x14ac:dyDescent="0.15">
      <c r="AD196" s="143"/>
    </row>
    <row r="197" spans="30:30" ht="14.65" hidden="1" customHeight="1" x14ac:dyDescent="0.15">
      <c r="AD197" s="143"/>
    </row>
    <row r="198" spans="30:30" ht="14.65" hidden="1" customHeight="1" x14ac:dyDescent="0.15">
      <c r="AD198" s="143"/>
    </row>
    <row r="199" spans="30:30" ht="14.65" hidden="1" customHeight="1" x14ac:dyDescent="0.15">
      <c r="AD199" s="143"/>
    </row>
    <row r="200" spans="30:30" ht="14.65" hidden="1" customHeight="1" x14ac:dyDescent="0.15">
      <c r="AD200" s="143"/>
    </row>
    <row r="201" spans="30:30" ht="14.65" hidden="1" customHeight="1" x14ac:dyDescent="0.15">
      <c r="AD201" s="143"/>
    </row>
    <row r="202" spans="30:30" ht="14.65" hidden="1" customHeight="1" x14ac:dyDescent="0.15">
      <c r="AD202" s="143"/>
    </row>
    <row r="203" spans="30:30" ht="14.65" hidden="1" customHeight="1" x14ac:dyDescent="0.15">
      <c r="AD203" s="143"/>
    </row>
    <row r="204" spans="30:30" ht="14.65" hidden="1" customHeight="1" x14ac:dyDescent="0.15">
      <c r="AD204" s="143"/>
    </row>
    <row r="205" spans="30:30" ht="14.65" hidden="1" customHeight="1" x14ac:dyDescent="0.15">
      <c r="AD205" s="143"/>
    </row>
    <row r="206" spans="30:30" ht="14.65" hidden="1" customHeight="1" x14ac:dyDescent="0.15">
      <c r="AD206" s="143"/>
    </row>
    <row r="207" spans="30:30" ht="14.65" hidden="1" customHeight="1" x14ac:dyDescent="0.15">
      <c r="AD207" s="143"/>
    </row>
    <row r="208" spans="30:30" ht="14.65" hidden="1" customHeight="1" x14ac:dyDescent="0.15">
      <c r="AD208" s="143"/>
    </row>
    <row r="209" spans="2:30" ht="14.65" hidden="1" customHeight="1" x14ac:dyDescent="0.15">
      <c r="AD209" s="143"/>
    </row>
    <row r="210" spans="2:30" ht="14.65" hidden="1" customHeight="1" x14ac:dyDescent="0.15">
      <c r="AD210" s="143"/>
    </row>
    <row r="211" spans="2:30" ht="14.65" hidden="1" customHeight="1" x14ac:dyDescent="0.15">
      <c r="AD211" s="143"/>
    </row>
    <row r="212" spans="2:30" ht="14.65" hidden="1" customHeight="1" x14ac:dyDescent="0.15">
      <c r="AD212" s="143"/>
    </row>
    <row r="213" spans="2:30" ht="14.65" hidden="1" customHeight="1" x14ac:dyDescent="0.15">
      <c r="AD213" s="143"/>
    </row>
    <row r="214" spans="2:30" ht="14.65" hidden="1" customHeight="1" x14ac:dyDescent="0.15">
      <c r="AD214" s="143"/>
    </row>
    <row r="215" spans="2:30" ht="14.65" hidden="1" customHeight="1" x14ac:dyDescent="0.15">
      <c r="AD215" s="143"/>
    </row>
    <row r="216" spans="2:30" ht="14.65" hidden="1" customHeight="1" x14ac:dyDescent="0.15">
      <c r="AD216" s="143"/>
    </row>
    <row r="217" spans="2:30" ht="14.65" hidden="1" customHeight="1" x14ac:dyDescent="0.15">
      <c r="AD217" s="143"/>
    </row>
    <row r="218" spans="2:30" ht="14.65" hidden="1" customHeight="1" x14ac:dyDescent="0.15">
      <c r="AD218" s="143"/>
    </row>
    <row r="219" spans="2:30" ht="14.65" hidden="1" customHeight="1" x14ac:dyDescent="0.1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AD219" s="143"/>
    </row>
    <row r="220" spans="2:30" ht="14.65" hidden="1" customHeight="1" x14ac:dyDescent="0.15">
      <c r="AA220" s="77"/>
      <c r="AB220" s="77"/>
      <c r="AD220" s="143"/>
    </row>
    <row r="221" spans="2:30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D221" s="143"/>
    </row>
    <row r="222" spans="2:30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  <c r="AD222" s="143"/>
    </row>
    <row r="223" spans="2:30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  <c r="AD223" s="143"/>
    </row>
    <row r="224" spans="2:30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  <c r="AD224" s="143"/>
    </row>
    <row r="225" spans="1:30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  <c r="AD225" s="143"/>
    </row>
    <row r="226" spans="1:30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  <c r="AD226" s="143"/>
    </row>
    <row r="227" spans="1:30" ht="14.65" hidden="1" customHeight="1" x14ac:dyDescent="0.15">
      <c r="AA227" s="3"/>
      <c r="AB227" s="3"/>
      <c r="AD227" s="143"/>
    </row>
    <row r="228" spans="1:30" ht="14.65" hidden="1" customHeight="1" x14ac:dyDescent="0.15">
      <c r="AD228" s="143"/>
    </row>
    <row r="229" spans="1:30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AD229" s="143"/>
    </row>
    <row r="230" spans="1:30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  <c r="AD230" s="143"/>
    </row>
    <row r="231" spans="1:30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  <c r="AD231" s="143"/>
    </row>
    <row r="232" spans="1:30" ht="14.65" hidden="1" customHeight="1" x14ac:dyDescent="0.15">
      <c r="AA232" s="3"/>
      <c r="AB232" s="3"/>
      <c r="AD232" s="143"/>
    </row>
    <row r="233" spans="1:30" ht="14.65" hidden="1" customHeight="1" x14ac:dyDescent="0.15">
      <c r="A233" s="77"/>
      <c r="AD233" s="143"/>
    </row>
    <row r="234" spans="1:30" ht="14.65" hidden="1" customHeight="1" x14ac:dyDescent="0.15">
      <c r="AD234" s="143"/>
    </row>
    <row r="235" spans="1:30" ht="14.65" hidden="1" customHeight="1" x14ac:dyDescent="0.15">
      <c r="A235" s="3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D235" s="143"/>
    </row>
    <row r="236" spans="1:30" ht="14.65" hidden="1" customHeight="1" x14ac:dyDescent="0.15">
      <c r="A236" s="3"/>
      <c r="AD236" s="143"/>
    </row>
    <row r="237" spans="1:30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D237" s="143"/>
    </row>
    <row r="238" spans="1:30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D238" s="143"/>
    </row>
    <row r="239" spans="1:30" s="77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  <c r="AD239" s="145"/>
    </row>
    <row r="240" spans="1:30" ht="14.65" hidden="1" customHeight="1" x14ac:dyDescent="0.15">
      <c r="A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30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  <c r="AD241" s="141"/>
    </row>
    <row r="242" spans="1:30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  <c r="AD242" s="141"/>
    </row>
    <row r="243" spans="1:30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D243" s="141"/>
    </row>
    <row r="244" spans="1:30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D244" s="141"/>
    </row>
    <row r="245" spans="1:30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  <c r="AD245" s="141"/>
    </row>
    <row r="246" spans="1:30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  <c r="AD246" s="141"/>
    </row>
    <row r="247" spans="1:30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D247" s="143"/>
    </row>
    <row r="248" spans="1:30" ht="14.65" hidden="1" customHeight="1" x14ac:dyDescent="0.15">
      <c r="AD248" s="143"/>
    </row>
    <row r="249" spans="1:30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D249" s="141"/>
    </row>
    <row r="250" spans="1:30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D250" s="141"/>
    </row>
    <row r="251" spans="1:30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D251" s="141"/>
    </row>
    <row r="252" spans="1:30" ht="14.65" hidden="1" customHeight="1" x14ac:dyDescent="0.15">
      <c r="AD252" s="143"/>
    </row>
    <row r="253" spans="1:30" ht="14.65" hidden="1" customHeight="1" x14ac:dyDescent="0.15">
      <c r="AD253" s="143"/>
    </row>
    <row r="254" spans="1:30" ht="14.65" hidden="1" customHeight="1" x14ac:dyDescent="0.15">
      <c r="AD254" s="143"/>
    </row>
    <row r="255" spans="1:30" ht="14.65" hidden="1" customHeight="1" x14ac:dyDescent="0.15">
      <c r="AD255" s="143"/>
    </row>
    <row r="256" spans="1:30" ht="14.65" hidden="1" customHeight="1" x14ac:dyDescent="0.15">
      <c r="AD256" s="143"/>
    </row>
    <row r="257" spans="30:30" ht="14.65" hidden="1" customHeight="1" x14ac:dyDescent="0.15">
      <c r="AD257" s="143"/>
    </row>
    <row r="258" spans="30:30" ht="14.65" hidden="1" customHeight="1" x14ac:dyDescent="0.15">
      <c r="AD258" s="143"/>
    </row>
    <row r="259" spans="30:30" ht="14.65" hidden="1" customHeight="1" x14ac:dyDescent="0.15">
      <c r="AD259" s="143"/>
    </row>
    <row r="260" spans="30:30" ht="14.65" hidden="1" customHeight="1" x14ac:dyDescent="0.15">
      <c r="AD260" s="143"/>
    </row>
    <row r="261" spans="30:30" ht="14.65" hidden="1" customHeight="1" x14ac:dyDescent="0.15">
      <c r="AD261" s="143"/>
    </row>
    <row r="262" spans="30:30" ht="14.65" hidden="1" customHeight="1" x14ac:dyDescent="0.15">
      <c r="AD262" s="143"/>
    </row>
    <row r="263" spans="30:30" ht="14.65" hidden="1" customHeight="1" x14ac:dyDescent="0.15">
      <c r="AD263" s="143"/>
    </row>
    <row r="264" spans="30:30" ht="14.65" hidden="1" customHeight="1" x14ac:dyDescent="0.15">
      <c r="AD264" s="143"/>
    </row>
    <row r="265" spans="30:30" ht="14.65" hidden="1" customHeight="1" x14ac:dyDescent="0.15">
      <c r="AD265" s="143"/>
    </row>
    <row r="266" spans="30:30" ht="14.65" hidden="1" customHeight="1" x14ac:dyDescent="0.15">
      <c r="AD266" s="143"/>
    </row>
    <row r="267" spans="30:30" ht="14.65" hidden="1" customHeight="1" x14ac:dyDescent="0.15">
      <c r="AD267" s="143"/>
    </row>
    <row r="268" spans="30:30" ht="14.65" hidden="1" customHeight="1" x14ac:dyDescent="0.15">
      <c r="AD268" s="143"/>
    </row>
    <row r="269" spans="30:30" ht="14.65" hidden="1" customHeight="1" x14ac:dyDescent="0.15">
      <c r="AD269" s="143"/>
    </row>
    <row r="270" spans="30:30" ht="14.65" hidden="1" customHeight="1" x14ac:dyDescent="0.15">
      <c r="AD270" s="143"/>
    </row>
    <row r="271" spans="30:30" ht="14.65" hidden="1" customHeight="1" x14ac:dyDescent="0.15">
      <c r="AD271" s="143"/>
    </row>
    <row r="272" spans="30:30" ht="14.65" hidden="1" customHeight="1" x14ac:dyDescent="0.15">
      <c r="AD272" s="143"/>
    </row>
    <row r="273" spans="30:30" ht="14.65" hidden="1" customHeight="1" x14ac:dyDescent="0.15">
      <c r="AD273" s="143"/>
    </row>
    <row r="274" spans="30:30" ht="14.65" hidden="1" customHeight="1" x14ac:dyDescent="0.15">
      <c r="AD274" s="143"/>
    </row>
    <row r="275" spans="30:30" ht="14.65" hidden="1" customHeight="1" x14ac:dyDescent="0.15">
      <c r="AD275" s="143"/>
    </row>
    <row r="276" spans="30:30" ht="14.65" hidden="1" customHeight="1" x14ac:dyDescent="0.15">
      <c r="AD276" s="143"/>
    </row>
    <row r="277" spans="30:30" ht="14.65" hidden="1" customHeight="1" x14ac:dyDescent="0.15">
      <c r="AD277" s="143"/>
    </row>
    <row r="278" spans="30:30" ht="14.65" hidden="1" customHeight="1" x14ac:dyDescent="0.15">
      <c r="AD278" s="143"/>
    </row>
    <row r="279" spans="30:30" ht="14.65" hidden="1" customHeight="1" x14ac:dyDescent="0.15">
      <c r="AD279" s="143"/>
    </row>
    <row r="280" spans="30:30" ht="14.65" hidden="1" customHeight="1" x14ac:dyDescent="0.15">
      <c r="AD280" s="143"/>
    </row>
    <row r="281" spans="30:30" ht="14.65" hidden="1" customHeight="1" x14ac:dyDescent="0.15"/>
    <row r="282" spans="30:30" ht="14.65" hidden="1" customHeight="1" x14ac:dyDescent="0.15"/>
  </sheetData>
  <mergeCells count="119"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6"/>
  <sheetViews>
    <sheetView showGridLines="0" view="pageBreakPreview" zoomScale="120" zoomScaleNormal="100" zoomScaleSheetLayoutView="120" workbookViewId="0">
      <selection activeCell="M23" sqref="M23"/>
    </sheetView>
  </sheetViews>
  <sheetFormatPr defaultColWidth="9" defaultRowHeight="18" customHeight="1" x14ac:dyDescent="0.15"/>
  <cols>
    <col min="1" max="1" width="1.125" style="6" customWidth="1"/>
    <col min="2" max="2" width="1.625" style="6" customWidth="1"/>
    <col min="3" max="8" width="2" style="6" customWidth="1"/>
    <col min="9" max="9" width="8.875" style="6" customWidth="1"/>
    <col min="10" max="10" width="4.625" style="6" customWidth="1"/>
    <col min="11" max="11" width="11.75" style="6" customWidth="1"/>
    <col min="12" max="12" width="15.625" style="99" customWidth="1"/>
    <col min="13" max="13" width="15.5" style="99" bestFit="1" customWidth="1"/>
    <col min="14" max="14" width="1" style="6" customWidth="1"/>
    <col min="15" max="16384" width="9" style="6"/>
  </cols>
  <sheetData>
    <row r="1" spans="1:13" ht="18" customHeight="1" x14ac:dyDescent="0.15">
      <c r="B1" s="6" t="s">
        <v>171</v>
      </c>
      <c r="C1" s="98"/>
      <c r="D1" s="98"/>
      <c r="E1" s="98"/>
      <c r="F1" s="98"/>
      <c r="G1" s="98"/>
      <c r="H1" s="98"/>
      <c r="I1" s="98"/>
      <c r="J1" s="98"/>
      <c r="K1" s="98"/>
      <c r="M1" s="100" t="s">
        <v>89</v>
      </c>
    </row>
    <row r="2" spans="1:13" ht="18.75" customHeight="1" x14ac:dyDescent="0.2">
      <c r="A2" s="101"/>
      <c r="B2" s="215" t="s">
        <v>90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4.45" customHeight="1" x14ac:dyDescent="0.2">
      <c r="A3" s="102"/>
      <c r="B3" s="216" t="s">
        <v>173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4.45" customHeight="1" x14ac:dyDescent="0.2">
      <c r="A4" s="102"/>
      <c r="B4" s="216" t="s">
        <v>174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5.75" customHeight="1" thickBot="1" x14ac:dyDescent="0.25">
      <c r="A5" s="102"/>
      <c r="B5" s="103"/>
      <c r="C5" s="101"/>
      <c r="D5" s="101"/>
      <c r="E5" s="101"/>
      <c r="F5" s="101"/>
      <c r="G5" s="101"/>
      <c r="H5" s="101"/>
      <c r="I5" s="104"/>
      <c r="J5" s="101"/>
      <c r="K5" s="105"/>
      <c r="L5" s="106"/>
      <c r="M5" s="107" t="s">
        <v>168</v>
      </c>
    </row>
    <row r="6" spans="1:13" ht="12.75" customHeight="1" x14ac:dyDescent="0.15">
      <c r="B6" s="217" t="s">
        <v>1</v>
      </c>
      <c r="C6" s="218"/>
      <c r="D6" s="218"/>
      <c r="E6" s="218"/>
      <c r="F6" s="218"/>
      <c r="G6" s="218"/>
      <c r="H6" s="218"/>
      <c r="I6" s="219"/>
      <c r="J6" s="223" t="s">
        <v>91</v>
      </c>
      <c r="K6" s="218"/>
      <c r="L6" s="108"/>
      <c r="M6" s="109"/>
    </row>
    <row r="7" spans="1:13" ht="29.25" customHeight="1" thickBot="1" x14ac:dyDescent="0.2">
      <c r="B7" s="220"/>
      <c r="C7" s="221"/>
      <c r="D7" s="221"/>
      <c r="E7" s="221"/>
      <c r="F7" s="221"/>
      <c r="G7" s="221"/>
      <c r="H7" s="221"/>
      <c r="I7" s="222"/>
      <c r="J7" s="224"/>
      <c r="K7" s="221"/>
      <c r="L7" s="110" t="s">
        <v>92</v>
      </c>
      <c r="M7" s="111" t="s">
        <v>93</v>
      </c>
    </row>
    <row r="8" spans="1:13" ht="15.95" customHeight="1" x14ac:dyDescent="0.15">
      <c r="A8" s="112"/>
      <c r="B8" s="78" t="s">
        <v>94</v>
      </c>
      <c r="C8" s="79"/>
      <c r="D8" s="80"/>
      <c r="E8" s="80"/>
      <c r="F8" s="80"/>
      <c r="G8" s="80"/>
      <c r="H8" s="80"/>
      <c r="I8" s="113"/>
      <c r="J8" s="225">
        <f>L8+M8</f>
        <v>4343067034</v>
      </c>
      <c r="K8" s="226"/>
      <c r="L8" s="114">
        <v>4355538891</v>
      </c>
      <c r="M8" s="115">
        <v>-12471857</v>
      </c>
    </row>
    <row r="9" spans="1:13" ht="15.95" customHeight="1" x14ac:dyDescent="0.15">
      <c r="A9" s="112"/>
      <c r="B9" s="19"/>
      <c r="C9" s="20" t="s">
        <v>95</v>
      </c>
      <c r="D9" s="21"/>
      <c r="E9" s="21"/>
      <c r="F9" s="21"/>
      <c r="G9" s="21"/>
      <c r="H9" s="21"/>
      <c r="I9" s="24"/>
      <c r="J9" s="227">
        <f>-行政コスト計算書総合事務組合全体!L41</f>
        <v>-111428328</v>
      </c>
      <c r="K9" s="228"/>
      <c r="L9" s="116"/>
      <c r="M9" s="92">
        <f>+J9</f>
        <v>-111428328</v>
      </c>
    </row>
    <row r="10" spans="1:13" ht="15.95" customHeight="1" x14ac:dyDescent="0.15">
      <c r="B10" s="22"/>
      <c r="C10" s="23" t="s">
        <v>96</v>
      </c>
      <c r="D10" s="24"/>
      <c r="E10" s="24"/>
      <c r="F10" s="24"/>
      <c r="G10" s="24"/>
      <c r="H10" s="24"/>
      <c r="I10" s="24"/>
      <c r="J10" s="229">
        <f>SUM(J11:K12)</f>
        <v>0</v>
      </c>
      <c r="K10" s="230"/>
      <c r="L10" s="116"/>
      <c r="M10" s="92">
        <f>SUM(M11:M12)</f>
        <v>0</v>
      </c>
    </row>
    <row r="11" spans="1:13" ht="15.95" customHeight="1" x14ac:dyDescent="0.15">
      <c r="B11" s="25"/>
      <c r="C11" s="23"/>
      <c r="D11" s="26" t="s">
        <v>97</v>
      </c>
      <c r="E11" s="26"/>
      <c r="F11" s="26"/>
      <c r="G11" s="26"/>
      <c r="H11" s="26"/>
      <c r="I11" s="23"/>
      <c r="J11" s="227">
        <f>M11</f>
        <v>0</v>
      </c>
      <c r="K11" s="204"/>
      <c r="L11" s="116"/>
      <c r="M11" s="92"/>
    </row>
    <row r="12" spans="1:13" ht="15.95" customHeight="1" x14ac:dyDescent="0.15">
      <c r="B12" s="27"/>
      <c r="C12" s="28"/>
      <c r="D12" s="28" t="s">
        <v>98</v>
      </c>
      <c r="E12" s="28"/>
      <c r="F12" s="28"/>
      <c r="G12" s="28"/>
      <c r="H12" s="28"/>
      <c r="I12" s="29"/>
      <c r="J12" s="231">
        <f>M12</f>
        <v>0</v>
      </c>
      <c r="K12" s="232"/>
      <c r="L12" s="117"/>
      <c r="M12" s="118"/>
    </row>
    <row r="13" spans="1:13" ht="15.95" customHeight="1" x14ac:dyDescent="0.15">
      <c r="B13" s="30"/>
      <c r="C13" s="31" t="s">
        <v>99</v>
      </c>
      <c r="D13" s="32"/>
      <c r="E13" s="32"/>
      <c r="F13" s="33"/>
      <c r="G13" s="33"/>
      <c r="H13" s="33"/>
      <c r="I13" s="34"/>
      <c r="J13" s="213">
        <f>J9+J10</f>
        <v>-111428328</v>
      </c>
      <c r="K13" s="214"/>
      <c r="L13" s="119"/>
      <c r="M13" s="120">
        <f>M9+M10</f>
        <v>-111428328</v>
      </c>
    </row>
    <row r="14" spans="1:13" ht="15.95" customHeight="1" x14ac:dyDescent="0.15">
      <c r="B14" s="19"/>
      <c r="C14" s="35" t="s">
        <v>100</v>
      </c>
      <c r="D14" s="35"/>
      <c r="E14" s="35"/>
      <c r="F14" s="26"/>
      <c r="G14" s="26"/>
      <c r="H14" s="26"/>
      <c r="I14" s="23"/>
      <c r="J14" s="211"/>
      <c r="K14" s="212"/>
      <c r="L14" s="121"/>
      <c r="M14" s="92"/>
    </row>
    <row r="15" spans="1:13" ht="15.95" customHeight="1" x14ac:dyDescent="0.15">
      <c r="B15" s="19"/>
      <c r="C15" s="35"/>
      <c r="D15" s="35" t="s">
        <v>101</v>
      </c>
      <c r="E15" s="26"/>
      <c r="F15" s="26"/>
      <c r="G15" s="26"/>
      <c r="H15" s="26"/>
      <c r="I15" s="23"/>
      <c r="J15" s="211"/>
      <c r="K15" s="212"/>
      <c r="L15" s="121">
        <v>11132000</v>
      </c>
      <c r="M15" s="92">
        <f>-L15</f>
        <v>-11132000</v>
      </c>
    </row>
    <row r="16" spans="1:13" ht="15.95" customHeight="1" x14ac:dyDescent="0.15">
      <c r="B16" s="19"/>
      <c r="C16" s="35"/>
      <c r="D16" s="35" t="s">
        <v>102</v>
      </c>
      <c r="E16" s="35"/>
      <c r="F16" s="26"/>
      <c r="G16" s="26"/>
      <c r="H16" s="26"/>
      <c r="I16" s="23"/>
      <c r="J16" s="211"/>
      <c r="K16" s="212"/>
      <c r="L16" s="121">
        <v>-116895635</v>
      </c>
      <c r="M16" s="92">
        <f>-L16</f>
        <v>116895635</v>
      </c>
    </row>
    <row r="17" spans="2:16" ht="15.95" customHeight="1" x14ac:dyDescent="0.15">
      <c r="B17" s="19"/>
      <c r="C17" s="35"/>
      <c r="D17" s="35" t="s">
        <v>103</v>
      </c>
      <c r="E17" s="35"/>
      <c r="F17" s="26"/>
      <c r="G17" s="26"/>
      <c r="H17" s="26"/>
      <c r="I17" s="23"/>
      <c r="J17" s="211"/>
      <c r="K17" s="212"/>
      <c r="L17" s="121">
        <f>2007000+0+15000000+586727</f>
        <v>17593727</v>
      </c>
      <c r="M17" s="92">
        <f>-L17</f>
        <v>-17593727</v>
      </c>
    </row>
    <row r="18" spans="2:16" ht="15.95" customHeight="1" x14ac:dyDescent="0.15">
      <c r="B18" s="19"/>
      <c r="C18" s="35"/>
      <c r="D18" s="35" t="s">
        <v>104</v>
      </c>
      <c r="E18" s="35"/>
      <c r="F18" s="26"/>
      <c r="G18" s="36"/>
      <c r="H18" s="26"/>
      <c r="I18" s="23"/>
      <c r="J18" s="211"/>
      <c r="K18" s="212"/>
      <c r="L18" s="121">
        <v>-35000000</v>
      </c>
      <c r="M18" s="92">
        <f>-L18</f>
        <v>35000000</v>
      </c>
    </row>
    <row r="19" spans="2:16" ht="15.95" customHeight="1" x14ac:dyDescent="0.15">
      <c r="B19" s="19"/>
      <c r="C19" s="35" t="s">
        <v>105</v>
      </c>
      <c r="D19" s="37"/>
      <c r="E19" s="37"/>
      <c r="F19" s="37"/>
      <c r="G19" s="37"/>
      <c r="H19" s="37"/>
      <c r="I19" s="24"/>
      <c r="J19" s="203"/>
      <c r="K19" s="204"/>
      <c r="L19" s="121"/>
      <c r="M19" s="122"/>
    </row>
    <row r="20" spans="2:16" ht="15.95" customHeight="1" x14ac:dyDescent="0.15">
      <c r="B20" s="19"/>
      <c r="C20" s="35" t="s">
        <v>106</v>
      </c>
      <c r="D20" s="38"/>
      <c r="E20" s="37"/>
      <c r="F20" s="37"/>
      <c r="G20" s="37"/>
      <c r="H20" s="37"/>
      <c r="I20" s="24"/>
      <c r="J20" s="203"/>
      <c r="K20" s="204"/>
      <c r="L20" s="121"/>
      <c r="M20" s="122"/>
    </row>
    <row r="21" spans="2:16" ht="15.95" customHeight="1" x14ac:dyDescent="0.15">
      <c r="B21" s="27"/>
      <c r="C21" s="28" t="s">
        <v>16</v>
      </c>
      <c r="D21" s="39"/>
      <c r="E21" s="39"/>
      <c r="F21" s="40"/>
      <c r="G21" s="40"/>
      <c r="H21" s="40"/>
      <c r="I21" s="41"/>
      <c r="J21" s="205"/>
      <c r="K21" s="206"/>
      <c r="L21" s="123"/>
      <c r="M21" s="124"/>
      <c r="N21" s="5"/>
      <c r="O21" s="5"/>
      <c r="P21" s="5"/>
    </row>
    <row r="22" spans="2:16" ht="15.95" customHeight="1" thickBot="1" x14ac:dyDescent="0.2">
      <c r="B22" s="42"/>
      <c r="C22" s="43" t="s">
        <v>107</v>
      </c>
      <c r="D22" s="44"/>
      <c r="E22" s="45"/>
      <c r="F22" s="45"/>
      <c r="G22" s="46"/>
      <c r="H22" s="45"/>
      <c r="I22" s="47"/>
      <c r="J22" s="207">
        <f>L22+M22</f>
        <v>-111428328</v>
      </c>
      <c r="K22" s="208"/>
      <c r="L22" s="125">
        <f>SUM(L15:L21)</f>
        <v>-123169908</v>
      </c>
      <c r="M22" s="126">
        <f>M13+M15+M16+M17+M18</f>
        <v>11741580</v>
      </c>
      <c r="N22" s="5"/>
      <c r="O22" s="5"/>
      <c r="P22" s="5"/>
    </row>
    <row r="23" spans="2:16" ht="15.95" customHeight="1" thickBot="1" x14ac:dyDescent="0.2">
      <c r="B23" s="48" t="s">
        <v>108</v>
      </c>
      <c r="C23" s="49"/>
      <c r="D23" s="50"/>
      <c r="E23" s="50"/>
      <c r="F23" s="51"/>
      <c r="G23" s="51"/>
      <c r="H23" s="51"/>
      <c r="I23" s="52"/>
      <c r="J23" s="209">
        <f>J8+J22</f>
        <v>4231638706</v>
      </c>
      <c r="K23" s="210"/>
      <c r="L23" s="127">
        <f>L8+L22</f>
        <v>4232368983</v>
      </c>
      <c r="M23" s="128">
        <f>M8+M22</f>
        <v>-730277</v>
      </c>
      <c r="N23" s="5"/>
      <c r="O23" s="5"/>
      <c r="P23" s="5"/>
    </row>
    <row r="24" spans="2:16" ht="6.75" customHeight="1" x14ac:dyDescent="0.15">
      <c r="B24" s="129"/>
      <c r="C24" s="130"/>
      <c r="D24" s="130"/>
      <c r="E24" s="130"/>
      <c r="F24" s="130"/>
      <c r="G24" s="130"/>
      <c r="H24" s="130"/>
      <c r="I24" s="130"/>
      <c r="L24" s="131"/>
      <c r="M24" s="81"/>
      <c r="N24" s="5"/>
      <c r="O24" s="5"/>
      <c r="P24" s="5"/>
    </row>
    <row r="25" spans="2:16" ht="15.6" customHeight="1" x14ac:dyDescent="0.15">
      <c r="B25" s="132"/>
      <c r="C25" s="132"/>
      <c r="D25" s="132"/>
      <c r="E25" s="132"/>
      <c r="F25" s="132"/>
      <c r="G25" s="132"/>
      <c r="H25" s="132"/>
      <c r="I25" s="132"/>
      <c r="L25" s="131"/>
      <c r="M25" s="81"/>
      <c r="N25" s="5"/>
      <c r="O25" s="5"/>
      <c r="P25" s="5"/>
    </row>
    <row r="26" spans="2:16" ht="15.6" customHeight="1" x14ac:dyDescent="0.15">
      <c r="B26" s="132"/>
      <c r="C26" s="132"/>
      <c r="D26" s="132"/>
      <c r="E26" s="132"/>
      <c r="F26" s="132"/>
      <c r="G26" s="132"/>
      <c r="H26" s="132"/>
      <c r="I26" s="132"/>
      <c r="L26" s="131"/>
      <c r="M26" s="131"/>
    </row>
    <row r="27" spans="2:16" ht="15.6" customHeight="1" x14ac:dyDescent="0.15">
      <c r="L27" s="131"/>
      <c r="M27" s="131"/>
    </row>
    <row r="28" spans="2:16" ht="15.6" customHeight="1" x14ac:dyDescent="0.15">
      <c r="L28" s="131"/>
      <c r="M28" s="131"/>
    </row>
    <row r="29" spans="2:16" ht="15.6" customHeight="1" x14ac:dyDescent="0.15">
      <c r="L29" s="131"/>
      <c r="M29" s="131"/>
    </row>
    <row r="30" spans="2:16" ht="15.6" customHeight="1" x14ac:dyDescent="0.15">
      <c r="L30" s="131"/>
      <c r="M30" s="131"/>
    </row>
    <row r="31" spans="2:16" ht="15.6" customHeight="1" x14ac:dyDescent="0.15">
      <c r="L31" s="131"/>
      <c r="M31" s="131"/>
    </row>
    <row r="32" spans="2:16" ht="15.6" customHeight="1" x14ac:dyDescent="0.15">
      <c r="L32" s="131"/>
      <c r="M32" s="131"/>
    </row>
    <row r="33" spans="12:13" ht="15.6" customHeight="1" x14ac:dyDescent="0.15">
      <c r="L33" s="131"/>
      <c r="M33" s="131"/>
    </row>
    <row r="34" spans="12:13" ht="15.6" customHeight="1" x14ac:dyDescent="0.15">
      <c r="L34" s="131"/>
      <c r="M34" s="131"/>
    </row>
    <row r="35" spans="12:13" ht="15.6" customHeight="1" x14ac:dyDescent="0.15">
      <c r="L35" s="131"/>
      <c r="M35" s="131"/>
    </row>
    <row r="36" spans="12:13" ht="15.6" customHeight="1" x14ac:dyDescent="0.15">
      <c r="L36" s="131"/>
      <c r="M36" s="131"/>
    </row>
    <row r="37" spans="12:13" ht="15.6" customHeight="1" x14ac:dyDescent="0.15">
      <c r="L37" s="131"/>
      <c r="M37" s="131"/>
    </row>
    <row r="38" spans="12:13" ht="15.6" customHeight="1" x14ac:dyDescent="0.15">
      <c r="L38" s="131"/>
      <c r="M38" s="131"/>
    </row>
    <row r="39" spans="12:13" ht="15.6" customHeight="1" x14ac:dyDescent="0.15">
      <c r="L39" s="131"/>
      <c r="M39" s="131"/>
    </row>
    <row r="40" spans="12:13" ht="15.6" customHeight="1" x14ac:dyDescent="0.15">
      <c r="L40" s="131"/>
      <c r="M40" s="131"/>
    </row>
    <row r="41" spans="12:13" ht="15.6" customHeight="1" x14ac:dyDescent="0.15">
      <c r="L41" s="131"/>
      <c r="M41" s="131"/>
    </row>
    <row r="42" spans="12:13" ht="15.6" customHeight="1" x14ac:dyDescent="0.15">
      <c r="L42" s="131"/>
      <c r="M42" s="131"/>
    </row>
    <row r="43" spans="12:13" ht="15.6" customHeight="1" x14ac:dyDescent="0.15">
      <c r="L43" s="131"/>
      <c r="M43" s="131"/>
    </row>
    <row r="44" spans="12:13" ht="15.6" customHeight="1" x14ac:dyDescent="0.15">
      <c r="L44" s="131"/>
      <c r="M44" s="131"/>
    </row>
    <row r="45" spans="12:13" ht="15.6" customHeight="1" x14ac:dyDescent="0.15">
      <c r="L45" s="131"/>
      <c r="M45" s="131"/>
    </row>
    <row r="46" spans="12:13" ht="15.6" customHeight="1" x14ac:dyDescent="0.15">
      <c r="L46" s="131"/>
      <c r="M46" s="131"/>
    </row>
    <row r="47" spans="12:13" ht="15.6" customHeight="1" x14ac:dyDescent="0.15">
      <c r="L47" s="131"/>
      <c r="M47" s="131"/>
    </row>
    <row r="48" spans="12:13" ht="15.6" customHeight="1" x14ac:dyDescent="0.15">
      <c r="L48" s="131"/>
      <c r="M48" s="131"/>
    </row>
    <row r="49" spans="2:13" ht="15.6" customHeight="1" x14ac:dyDescent="0.15">
      <c r="L49" s="131"/>
      <c r="M49" s="131"/>
    </row>
    <row r="50" spans="2:13" ht="15.6" customHeight="1" x14ac:dyDescent="0.15">
      <c r="L50" s="131"/>
      <c r="M50" s="131"/>
    </row>
    <row r="51" spans="2:13" ht="15.6" customHeight="1" x14ac:dyDescent="0.15">
      <c r="L51" s="131"/>
      <c r="M51" s="131"/>
    </row>
    <row r="52" spans="2:13" ht="15.6" customHeight="1" x14ac:dyDescent="0.15">
      <c r="L52" s="131"/>
      <c r="M52" s="131"/>
    </row>
    <row r="53" spans="2:13" ht="15.6" customHeight="1" x14ac:dyDescent="0.15">
      <c r="L53" s="131"/>
      <c r="M53" s="131"/>
    </row>
    <row r="54" spans="2:13" ht="15.6" customHeight="1" x14ac:dyDescent="0.15">
      <c r="L54" s="131"/>
      <c r="M54" s="131"/>
    </row>
    <row r="55" spans="2:13" ht="15.6" customHeight="1" x14ac:dyDescent="0.15">
      <c r="L55" s="131"/>
      <c r="M55" s="131"/>
    </row>
    <row r="56" spans="2:13" ht="15.6" customHeight="1" x14ac:dyDescent="0.15">
      <c r="L56" s="131"/>
      <c r="M56" s="131"/>
    </row>
    <row r="57" spans="2:13" ht="21" customHeight="1" x14ac:dyDescent="0.15">
      <c r="L57" s="131"/>
      <c r="M57" s="131"/>
    </row>
    <row r="58" spans="2:13" ht="4.5" customHeight="1" x14ac:dyDescent="0.15">
      <c r="L58" s="131"/>
      <c r="M58" s="131"/>
    </row>
    <row r="59" spans="2:13" ht="15.75" customHeight="1" x14ac:dyDescent="0.15">
      <c r="B59" s="3"/>
      <c r="C59" s="3"/>
      <c r="D59" s="3"/>
      <c r="E59" s="3"/>
      <c r="F59" s="3"/>
      <c r="G59" s="3"/>
      <c r="H59" s="3"/>
      <c r="I59" s="3"/>
      <c r="L59" s="131"/>
      <c r="M59" s="131"/>
    </row>
    <row r="60" spans="2:13" ht="15.6" customHeight="1" x14ac:dyDescent="0.15">
      <c r="B60" s="112"/>
      <c r="C60" s="112"/>
      <c r="D60" s="112"/>
      <c r="E60" s="112"/>
      <c r="F60" s="112"/>
      <c r="G60" s="112"/>
      <c r="H60" s="112"/>
      <c r="I60" s="112"/>
      <c r="L60" s="131"/>
      <c r="M60" s="131"/>
    </row>
    <row r="61" spans="2:13" ht="15.6" customHeight="1" x14ac:dyDescent="0.15">
      <c r="L61" s="131"/>
      <c r="M61" s="131"/>
    </row>
    <row r="62" spans="2:13" ht="15.6" customHeight="1" x14ac:dyDescent="0.15">
      <c r="L62" s="131"/>
      <c r="M62" s="131"/>
    </row>
    <row r="63" spans="2:13" ht="15.6" customHeight="1" x14ac:dyDescent="0.15">
      <c r="L63" s="131"/>
      <c r="M63" s="131"/>
    </row>
    <row r="64" spans="2:13" ht="15.6" customHeight="1" x14ac:dyDescent="0.15">
      <c r="L64" s="131"/>
      <c r="M64" s="131"/>
    </row>
    <row r="65" spans="2:13" s="112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31"/>
      <c r="M65" s="131"/>
    </row>
    <row r="66" spans="2:13" ht="18" customHeight="1" x14ac:dyDescent="0.15">
      <c r="J66" s="112"/>
      <c r="K66" s="112"/>
      <c r="L66" s="133"/>
      <c r="M66" s="133"/>
    </row>
    <row r="67" spans="2:13" ht="27" customHeight="1" x14ac:dyDescent="0.15"/>
    <row r="69" spans="2:13" ht="18" customHeight="1" x14ac:dyDescent="0.15">
      <c r="L69" s="131"/>
      <c r="M69" s="131"/>
    </row>
    <row r="70" spans="2:13" ht="18" customHeight="1" x14ac:dyDescent="0.15">
      <c r="L70" s="131"/>
      <c r="M70" s="131"/>
    </row>
    <row r="71" spans="2:13" ht="18" customHeight="1" x14ac:dyDescent="0.15">
      <c r="L71" s="131"/>
      <c r="M71" s="131"/>
    </row>
    <row r="72" spans="2:13" ht="18" customHeight="1" x14ac:dyDescent="0.15">
      <c r="L72" s="131"/>
      <c r="M72" s="131"/>
    </row>
    <row r="73" spans="2:13" ht="18" customHeight="1" x14ac:dyDescent="0.15">
      <c r="L73" s="131"/>
      <c r="M73" s="131"/>
    </row>
    <row r="74" spans="2:13" ht="18" customHeight="1" x14ac:dyDescent="0.15">
      <c r="L74" s="131"/>
      <c r="M74" s="131"/>
    </row>
    <row r="75" spans="2:13" ht="18" customHeight="1" x14ac:dyDescent="0.15">
      <c r="L75" s="131"/>
      <c r="M75" s="131"/>
    </row>
    <row r="76" spans="2:13" ht="18" customHeight="1" x14ac:dyDescent="0.15">
      <c r="L76" s="131"/>
      <c r="M76" s="131"/>
    </row>
    <row r="77" spans="2:13" ht="18" customHeight="1" x14ac:dyDescent="0.15">
      <c r="L77" s="131"/>
      <c r="M77" s="131"/>
    </row>
    <row r="78" spans="2:13" ht="18" customHeight="1" x14ac:dyDescent="0.15">
      <c r="L78" s="131"/>
      <c r="M78" s="131"/>
    </row>
    <row r="79" spans="2:13" ht="18" customHeight="1" x14ac:dyDescent="0.15">
      <c r="L79" s="131"/>
      <c r="M79" s="131"/>
    </row>
    <row r="80" spans="2:13" ht="18" customHeight="1" x14ac:dyDescent="0.15">
      <c r="L80" s="131"/>
      <c r="M80" s="131"/>
    </row>
    <row r="81" spans="12:13" ht="18" customHeight="1" x14ac:dyDescent="0.15">
      <c r="L81" s="131"/>
      <c r="M81" s="131"/>
    </row>
    <row r="82" spans="12:13" ht="18" customHeight="1" x14ac:dyDescent="0.15">
      <c r="L82" s="131"/>
      <c r="M82" s="131"/>
    </row>
    <row r="83" spans="12:13" ht="18" customHeight="1" x14ac:dyDescent="0.15">
      <c r="L83" s="131"/>
      <c r="M83" s="131"/>
    </row>
    <row r="84" spans="12:13" ht="18" customHeight="1" x14ac:dyDescent="0.15">
      <c r="L84" s="131"/>
      <c r="M84" s="131"/>
    </row>
    <row r="85" spans="12:13" ht="18" customHeight="1" x14ac:dyDescent="0.15">
      <c r="L85" s="131"/>
      <c r="M85" s="131"/>
    </row>
    <row r="86" spans="12:13" ht="18" customHeight="1" x14ac:dyDescent="0.15">
      <c r="L86" s="131"/>
      <c r="M86" s="131"/>
    </row>
    <row r="87" spans="12:13" ht="18" customHeight="1" x14ac:dyDescent="0.15">
      <c r="L87" s="131"/>
      <c r="M87" s="131"/>
    </row>
    <row r="88" spans="12:13" ht="18" customHeight="1" x14ac:dyDescent="0.15">
      <c r="L88" s="131"/>
      <c r="M88" s="131"/>
    </row>
    <row r="89" spans="12:13" ht="18" customHeight="1" x14ac:dyDescent="0.15">
      <c r="L89" s="131"/>
      <c r="M89" s="131"/>
    </row>
    <row r="90" spans="12:13" ht="18" customHeight="1" x14ac:dyDescent="0.15">
      <c r="L90" s="131"/>
      <c r="M90" s="131"/>
    </row>
    <row r="91" spans="12:13" ht="18" customHeight="1" x14ac:dyDescent="0.15">
      <c r="L91" s="131"/>
      <c r="M91" s="131"/>
    </row>
    <row r="92" spans="12:13" ht="18" customHeight="1" x14ac:dyDescent="0.15">
      <c r="L92" s="131"/>
      <c r="M92" s="131"/>
    </row>
    <row r="93" spans="12:13" ht="18" customHeight="1" x14ac:dyDescent="0.15">
      <c r="L93" s="131"/>
      <c r="M93" s="131"/>
    </row>
    <row r="94" spans="12:13" ht="18" customHeight="1" x14ac:dyDescent="0.15">
      <c r="L94" s="131"/>
      <c r="M94" s="131"/>
    </row>
    <row r="95" spans="12:13" ht="18" customHeight="1" x14ac:dyDescent="0.15">
      <c r="L95" s="131"/>
      <c r="M95" s="131"/>
    </row>
    <row r="96" spans="12:13" ht="18" customHeight="1" x14ac:dyDescent="0.15">
      <c r="L96" s="131"/>
      <c r="M96" s="131"/>
    </row>
    <row r="97" spans="2:13" ht="18" customHeight="1" x14ac:dyDescent="0.15">
      <c r="L97" s="131"/>
      <c r="M97" s="131"/>
    </row>
    <row r="98" spans="2:13" ht="18" customHeight="1" x14ac:dyDescent="0.15">
      <c r="L98" s="131"/>
      <c r="M98" s="131"/>
    </row>
    <row r="99" spans="2:13" s="3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31"/>
      <c r="M99" s="131"/>
    </row>
    <row r="100" spans="2:13" s="112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3"/>
      <c r="K100" s="3"/>
      <c r="L100" s="81"/>
      <c r="M100" s="81"/>
    </row>
    <row r="101" spans="2:13" ht="18" customHeight="1" x14ac:dyDescent="0.15">
      <c r="J101" s="112"/>
      <c r="K101" s="112"/>
      <c r="L101" s="133"/>
      <c r="M101" s="133"/>
    </row>
    <row r="102" spans="2:13" ht="27" customHeight="1" x14ac:dyDescent="0.15"/>
    <row r="104" spans="2:13" ht="18" customHeight="1" x14ac:dyDescent="0.15">
      <c r="L104" s="131"/>
      <c r="M104" s="131"/>
    </row>
    <row r="105" spans="2:13" ht="18" customHeight="1" x14ac:dyDescent="0.15">
      <c r="L105" s="131"/>
      <c r="M105" s="131"/>
    </row>
    <row r="106" spans="2:13" ht="18" customHeight="1" x14ac:dyDescent="0.15">
      <c r="L106" s="131"/>
      <c r="M106" s="131"/>
    </row>
    <row r="107" spans="2:13" ht="18" customHeight="1" x14ac:dyDescent="0.15">
      <c r="L107" s="131"/>
      <c r="M107" s="131"/>
    </row>
    <row r="108" spans="2:13" ht="18" customHeight="1" x14ac:dyDescent="0.15">
      <c r="L108" s="131"/>
      <c r="M108" s="131"/>
    </row>
    <row r="109" spans="2:13" ht="18" customHeight="1" x14ac:dyDescent="0.15">
      <c r="L109" s="131"/>
      <c r="M109" s="131"/>
    </row>
    <row r="110" spans="2:13" ht="18" customHeight="1" x14ac:dyDescent="0.15">
      <c r="L110" s="131"/>
      <c r="M110" s="131"/>
    </row>
    <row r="111" spans="2:13" ht="18" customHeight="1" x14ac:dyDescent="0.15">
      <c r="L111" s="131"/>
      <c r="M111" s="131"/>
    </row>
    <row r="112" spans="2:13" ht="18" customHeight="1" x14ac:dyDescent="0.15">
      <c r="L112" s="131"/>
      <c r="M112" s="131"/>
    </row>
    <row r="113" spans="2:13" ht="18" customHeight="1" x14ac:dyDescent="0.15">
      <c r="B113" s="3"/>
      <c r="C113" s="3"/>
      <c r="D113" s="3"/>
      <c r="E113" s="3"/>
      <c r="F113" s="3"/>
      <c r="G113" s="3"/>
      <c r="H113" s="3"/>
      <c r="I113" s="3"/>
      <c r="L113" s="131"/>
      <c r="M113" s="131"/>
    </row>
    <row r="114" spans="2:13" ht="18" customHeight="1" x14ac:dyDescent="0.15">
      <c r="B114" s="112"/>
      <c r="C114" s="112"/>
      <c r="D114" s="112"/>
      <c r="E114" s="112"/>
      <c r="F114" s="112"/>
      <c r="G114" s="112"/>
      <c r="H114" s="112"/>
      <c r="I114" s="112"/>
      <c r="L114" s="131"/>
      <c r="M114" s="131"/>
    </row>
    <row r="115" spans="2:13" ht="18" customHeight="1" x14ac:dyDescent="0.15">
      <c r="L115" s="131"/>
      <c r="M115" s="131"/>
    </row>
    <row r="116" spans="2:13" ht="18" customHeight="1" x14ac:dyDescent="0.15">
      <c r="L116" s="131"/>
      <c r="M116" s="131"/>
    </row>
    <row r="117" spans="2:13" ht="18" customHeight="1" x14ac:dyDescent="0.15">
      <c r="L117" s="131"/>
      <c r="M117" s="131"/>
    </row>
    <row r="118" spans="2:13" ht="18" customHeight="1" x14ac:dyDescent="0.15">
      <c r="L118" s="131"/>
      <c r="M118" s="131"/>
    </row>
    <row r="119" spans="2:13" ht="18" customHeight="1" x14ac:dyDescent="0.15">
      <c r="L119" s="131"/>
      <c r="M119" s="131"/>
    </row>
    <row r="120" spans="2:13" ht="18" customHeight="1" x14ac:dyDescent="0.15">
      <c r="L120" s="131"/>
      <c r="M120" s="131"/>
    </row>
    <row r="121" spans="2:13" ht="18" customHeight="1" x14ac:dyDescent="0.15">
      <c r="L121" s="131"/>
      <c r="M121" s="131"/>
    </row>
    <row r="122" spans="2:13" ht="18" customHeight="1" x14ac:dyDescent="0.15">
      <c r="L122" s="131"/>
      <c r="M122" s="131"/>
    </row>
    <row r="123" spans="2:13" ht="18" customHeight="1" x14ac:dyDescent="0.15">
      <c r="L123" s="131"/>
      <c r="M123" s="131"/>
    </row>
    <row r="124" spans="2:13" ht="18" customHeight="1" x14ac:dyDescent="0.15">
      <c r="L124" s="131"/>
      <c r="M124" s="131"/>
    </row>
    <row r="125" spans="2:13" ht="18" customHeight="1" x14ac:dyDescent="0.15">
      <c r="L125" s="131"/>
      <c r="M125" s="131"/>
    </row>
    <row r="126" spans="2:13" ht="18" customHeight="1" x14ac:dyDescent="0.15">
      <c r="L126" s="131"/>
      <c r="M126" s="131"/>
    </row>
    <row r="127" spans="2:13" ht="18" customHeight="1" x14ac:dyDescent="0.15">
      <c r="L127" s="131"/>
      <c r="M127" s="131"/>
    </row>
    <row r="128" spans="2:13" ht="18" customHeight="1" x14ac:dyDescent="0.15">
      <c r="L128" s="131"/>
      <c r="M128" s="131"/>
    </row>
    <row r="129" spans="2:13" ht="18" customHeight="1" x14ac:dyDescent="0.15">
      <c r="L129" s="131"/>
      <c r="M129" s="131"/>
    </row>
    <row r="130" spans="2:13" ht="18" customHeight="1" x14ac:dyDescent="0.15">
      <c r="L130" s="131"/>
      <c r="M130" s="131"/>
    </row>
    <row r="131" spans="2:13" ht="18" customHeight="1" x14ac:dyDescent="0.15">
      <c r="L131" s="131"/>
      <c r="M131" s="131"/>
    </row>
    <row r="132" spans="2:13" ht="18" customHeight="1" x14ac:dyDescent="0.15">
      <c r="L132" s="131"/>
      <c r="M132" s="131"/>
    </row>
    <row r="133" spans="2:13" ht="18" customHeight="1" x14ac:dyDescent="0.15">
      <c r="L133" s="131"/>
      <c r="M133" s="131"/>
    </row>
    <row r="134" spans="2:13" ht="18" customHeight="1" x14ac:dyDescent="0.15">
      <c r="L134" s="131"/>
      <c r="M134" s="131"/>
    </row>
    <row r="135" spans="2:13" ht="18" customHeight="1" x14ac:dyDescent="0.15">
      <c r="L135" s="131"/>
      <c r="M135" s="131"/>
    </row>
    <row r="136" spans="2:13" ht="18" customHeight="1" x14ac:dyDescent="0.15">
      <c r="L136" s="131"/>
      <c r="M136" s="131"/>
    </row>
    <row r="137" spans="2:13" ht="18" customHeight="1" x14ac:dyDescent="0.15">
      <c r="L137" s="131"/>
      <c r="M137" s="131"/>
    </row>
    <row r="138" spans="2:13" ht="18" customHeight="1" x14ac:dyDescent="0.15">
      <c r="L138" s="131"/>
      <c r="M138" s="131"/>
    </row>
    <row r="139" spans="2:13" ht="18" customHeight="1" x14ac:dyDescent="0.15">
      <c r="L139" s="131"/>
      <c r="M139" s="131"/>
    </row>
    <row r="140" spans="2:13" ht="18" customHeight="1" x14ac:dyDescent="0.15">
      <c r="L140" s="131"/>
      <c r="M140" s="131"/>
    </row>
    <row r="141" spans="2:13" s="3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31"/>
      <c r="M141" s="131"/>
    </row>
    <row r="142" spans="2:13" s="112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3"/>
      <c r="K142" s="3"/>
      <c r="L142" s="81"/>
      <c r="M142" s="81"/>
    </row>
    <row r="143" spans="2:13" ht="18" customHeight="1" x14ac:dyDescent="0.15">
      <c r="J143" s="112"/>
      <c r="K143" s="112"/>
      <c r="L143" s="133"/>
      <c r="M143" s="133"/>
    </row>
    <row r="144" spans="2:13" ht="27" customHeight="1" x14ac:dyDescent="0.15"/>
    <row r="145" spans="12:13" ht="14.45" customHeight="1" x14ac:dyDescent="0.15"/>
    <row r="146" spans="12:13" ht="14.45" customHeight="1" x14ac:dyDescent="0.15">
      <c r="L146" s="131"/>
      <c r="M146" s="131"/>
    </row>
    <row r="147" spans="12:13" ht="14.45" customHeight="1" x14ac:dyDescent="0.15">
      <c r="L147" s="131"/>
      <c r="M147" s="131"/>
    </row>
    <row r="148" spans="12:13" ht="14.45" customHeight="1" x14ac:dyDescent="0.15">
      <c r="L148" s="131"/>
      <c r="M148" s="131"/>
    </row>
    <row r="149" spans="12:13" ht="14.45" customHeight="1" x14ac:dyDescent="0.15">
      <c r="L149" s="131"/>
      <c r="M149" s="131"/>
    </row>
    <row r="150" spans="12:13" ht="14.45" customHeight="1" x14ac:dyDescent="0.15">
      <c r="L150" s="131"/>
      <c r="M150" s="131"/>
    </row>
    <row r="151" spans="12:13" ht="14.45" customHeight="1" x14ac:dyDescent="0.15">
      <c r="L151" s="131"/>
      <c r="M151" s="131"/>
    </row>
    <row r="152" spans="12:13" ht="14.45" customHeight="1" x14ac:dyDescent="0.15">
      <c r="L152" s="131"/>
      <c r="M152" s="131"/>
    </row>
    <row r="153" spans="12:13" ht="14.45" customHeight="1" x14ac:dyDescent="0.15">
      <c r="L153" s="131"/>
      <c r="M153" s="131"/>
    </row>
    <row r="154" spans="12:13" ht="14.45" customHeight="1" x14ac:dyDescent="0.15">
      <c r="L154" s="131"/>
      <c r="M154" s="131"/>
    </row>
    <row r="155" spans="12:13" ht="14.45" customHeight="1" x14ac:dyDescent="0.15">
      <c r="L155" s="131"/>
      <c r="M155" s="131"/>
    </row>
    <row r="156" spans="12:13" ht="14.45" customHeight="1" x14ac:dyDescent="0.15">
      <c r="L156" s="131"/>
      <c r="M156" s="131"/>
    </row>
    <row r="157" spans="12:13" ht="14.45" customHeight="1" x14ac:dyDescent="0.15">
      <c r="L157" s="131"/>
      <c r="M157" s="131"/>
    </row>
    <row r="158" spans="12:13" ht="14.45" customHeight="1" x14ac:dyDescent="0.15">
      <c r="L158" s="131"/>
      <c r="M158" s="131"/>
    </row>
    <row r="159" spans="12:13" ht="14.45" customHeight="1" x14ac:dyDescent="0.15">
      <c r="L159" s="131"/>
      <c r="M159" s="131"/>
    </row>
    <row r="160" spans="12:13" ht="14.45" customHeight="1" x14ac:dyDescent="0.15">
      <c r="L160" s="131"/>
      <c r="M160" s="131"/>
    </row>
    <row r="161" spans="2:13" ht="14.45" customHeight="1" x14ac:dyDescent="0.15">
      <c r="L161" s="131"/>
      <c r="M161" s="131"/>
    </row>
    <row r="162" spans="2:13" ht="14.45" customHeight="1" x14ac:dyDescent="0.15">
      <c r="L162" s="131"/>
      <c r="M162" s="131"/>
    </row>
    <row r="163" spans="2:13" ht="14.45" customHeight="1" x14ac:dyDescent="0.15">
      <c r="L163" s="131"/>
      <c r="M163" s="131"/>
    </row>
    <row r="164" spans="2:13" ht="14.45" customHeight="1" x14ac:dyDescent="0.15">
      <c r="L164" s="131"/>
      <c r="M164" s="131"/>
    </row>
    <row r="165" spans="2:13" ht="14.45" customHeight="1" x14ac:dyDescent="0.15">
      <c r="L165" s="131"/>
      <c r="M165" s="131"/>
    </row>
    <row r="166" spans="2:13" ht="14.45" customHeight="1" x14ac:dyDescent="0.15">
      <c r="L166" s="131"/>
      <c r="M166" s="131"/>
    </row>
    <row r="167" spans="2:13" ht="14.45" customHeight="1" x14ac:dyDescent="0.15">
      <c r="L167" s="131"/>
      <c r="M167" s="131"/>
    </row>
    <row r="168" spans="2:13" ht="14.45" customHeight="1" x14ac:dyDescent="0.15">
      <c r="L168" s="131"/>
      <c r="M168" s="131"/>
    </row>
    <row r="169" spans="2:13" ht="14.45" customHeight="1" x14ac:dyDescent="0.15">
      <c r="L169" s="131"/>
      <c r="M169" s="131"/>
    </row>
    <row r="170" spans="2:13" ht="14.45" customHeight="1" x14ac:dyDescent="0.15">
      <c r="L170" s="131"/>
      <c r="M170" s="131"/>
    </row>
    <row r="171" spans="2:13" ht="14.45" customHeight="1" x14ac:dyDescent="0.15">
      <c r="L171" s="131"/>
      <c r="M171" s="131"/>
    </row>
    <row r="172" spans="2:13" ht="14.45" customHeight="1" x14ac:dyDescent="0.15">
      <c r="L172" s="131"/>
      <c r="M172" s="131"/>
    </row>
    <row r="173" spans="2:13" ht="14.45" customHeight="1" x14ac:dyDescent="0.15">
      <c r="B173" s="77"/>
      <c r="C173" s="77"/>
      <c r="D173" s="77"/>
      <c r="E173" s="77"/>
      <c r="F173" s="77"/>
      <c r="G173" s="77"/>
      <c r="H173" s="77"/>
      <c r="I173" s="77"/>
      <c r="L173" s="131"/>
      <c r="M173" s="131"/>
    </row>
    <row r="174" spans="2:13" ht="14.45" customHeight="1" x14ac:dyDescent="0.15">
      <c r="L174" s="131"/>
      <c r="M174" s="131"/>
    </row>
    <row r="175" spans="2:13" ht="14.45" customHeight="1" x14ac:dyDescent="0.15">
      <c r="B175" s="134"/>
      <c r="C175" s="134"/>
      <c r="D175" s="134"/>
      <c r="E175" s="134"/>
      <c r="F175" s="134"/>
      <c r="G175" s="134"/>
      <c r="H175" s="134"/>
      <c r="I175" s="134"/>
      <c r="L175" s="131"/>
      <c r="M175" s="131"/>
    </row>
    <row r="176" spans="2:13" ht="14.45" customHeight="1" x14ac:dyDescent="0.15">
      <c r="B176" s="134"/>
      <c r="C176" s="134"/>
      <c r="D176" s="134"/>
      <c r="E176" s="134"/>
      <c r="F176" s="134"/>
      <c r="G176" s="134"/>
      <c r="H176" s="134"/>
      <c r="I176" s="134"/>
      <c r="L176" s="131"/>
      <c r="M176" s="131"/>
    </row>
    <row r="177" spans="2:13" ht="14.45" customHeight="1" x14ac:dyDescent="0.15">
      <c r="B177" s="134"/>
      <c r="C177" s="134"/>
      <c r="D177" s="134"/>
      <c r="E177" s="134"/>
      <c r="F177" s="134"/>
      <c r="G177" s="134"/>
      <c r="H177" s="134"/>
      <c r="I177" s="134"/>
      <c r="L177" s="131"/>
      <c r="M177" s="131"/>
    </row>
    <row r="178" spans="2:13" ht="14.45" customHeight="1" x14ac:dyDescent="0.15">
      <c r="B178" s="134"/>
      <c r="C178" s="134"/>
      <c r="D178" s="134"/>
      <c r="E178" s="134"/>
      <c r="F178" s="134"/>
      <c r="G178" s="134"/>
      <c r="H178" s="134"/>
      <c r="I178" s="134"/>
      <c r="L178" s="131"/>
      <c r="M178" s="131"/>
    </row>
    <row r="179" spans="2:13" ht="14.45" customHeight="1" x14ac:dyDescent="0.15">
      <c r="B179" s="134"/>
      <c r="C179" s="134"/>
      <c r="D179" s="134"/>
      <c r="E179" s="134"/>
      <c r="F179" s="134"/>
      <c r="G179" s="134"/>
      <c r="H179" s="134"/>
      <c r="I179" s="134"/>
      <c r="L179" s="131"/>
      <c r="M179" s="131"/>
    </row>
    <row r="180" spans="2:13" ht="14.45" customHeight="1" x14ac:dyDescent="0.15">
      <c r="B180" s="134"/>
      <c r="C180" s="134"/>
      <c r="D180" s="134"/>
      <c r="E180" s="134"/>
      <c r="F180" s="134"/>
      <c r="G180" s="134"/>
      <c r="H180" s="134"/>
      <c r="I180" s="134"/>
      <c r="L180" s="131"/>
      <c r="M180" s="131"/>
    </row>
    <row r="181" spans="2:13" ht="14.45" customHeight="1" x14ac:dyDescent="0.15">
      <c r="B181" s="134"/>
      <c r="C181" s="134"/>
      <c r="D181" s="134"/>
      <c r="E181" s="134"/>
      <c r="F181" s="134"/>
      <c r="G181" s="134"/>
      <c r="H181" s="134"/>
      <c r="I181" s="134"/>
      <c r="L181" s="131"/>
      <c r="M181" s="131"/>
    </row>
    <row r="182" spans="2:13" ht="14.45" customHeight="1" x14ac:dyDescent="0.15">
      <c r="B182" s="134"/>
      <c r="C182" s="134"/>
      <c r="D182" s="134"/>
      <c r="E182" s="134"/>
      <c r="F182" s="134"/>
      <c r="G182" s="134"/>
      <c r="H182" s="134"/>
      <c r="I182" s="134"/>
      <c r="L182" s="131"/>
      <c r="M182" s="131"/>
    </row>
    <row r="183" spans="2:13" ht="14.45" customHeight="1" x14ac:dyDescent="0.15">
      <c r="B183" s="134"/>
      <c r="C183" s="134"/>
      <c r="D183" s="134"/>
      <c r="E183" s="134"/>
      <c r="F183" s="134"/>
      <c r="G183" s="134"/>
      <c r="H183" s="134"/>
      <c r="I183" s="134"/>
      <c r="L183" s="131"/>
      <c r="M183" s="131"/>
    </row>
    <row r="184" spans="2:13" ht="14.45" customHeight="1" x14ac:dyDescent="0.15">
      <c r="B184" s="134"/>
      <c r="C184" s="134"/>
      <c r="D184" s="134"/>
      <c r="E184" s="134"/>
      <c r="F184" s="134"/>
      <c r="G184" s="134"/>
      <c r="H184" s="134"/>
      <c r="I184" s="134"/>
      <c r="L184" s="131"/>
      <c r="M184" s="131"/>
    </row>
    <row r="185" spans="2:13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31"/>
      <c r="M185" s="131"/>
    </row>
    <row r="186" spans="2:13" ht="14.45" customHeight="1" x14ac:dyDescent="0.15">
      <c r="L186" s="131"/>
      <c r="M186" s="131"/>
    </row>
    <row r="187" spans="2:13" ht="14.45" customHeight="1" x14ac:dyDescent="0.15">
      <c r="L187" s="131"/>
      <c r="M187" s="131"/>
    </row>
    <row r="188" spans="2:13" ht="14.45" customHeight="1" x14ac:dyDescent="0.15">
      <c r="L188" s="131"/>
      <c r="M188" s="131"/>
    </row>
    <row r="189" spans="2:13" ht="14.45" customHeight="1" x14ac:dyDescent="0.15">
      <c r="L189" s="131"/>
      <c r="M189" s="131"/>
    </row>
    <row r="190" spans="2:13" ht="14.45" customHeight="1" x14ac:dyDescent="0.15">
      <c r="L190" s="131"/>
      <c r="M190" s="131"/>
    </row>
    <row r="191" spans="2:13" ht="14.45" customHeight="1" x14ac:dyDescent="0.15">
      <c r="L191" s="131"/>
      <c r="M191" s="131"/>
    </row>
    <row r="192" spans="2:13" ht="14.45" customHeight="1" x14ac:dyDescent="0.15">
      <c r="L192" s="131"/>
      <c r="M192" s="131"/>
    </row>
    <row r="193" spans="2:13" ht="14.45" customHeight="1" x14ac:dyDescent="0.15">
      <c r="L193" s="131"/>
      <c r="M193" s="131"/>
    </row>
    <row r="194" spans="2:13" ht="14.45" customHeight="1" x14ac:dyDescent="0.15">
      <c r="L194" s="131"/>
      <c r="M194" s="131"/>
    </row>
    <row r="195" spans="2:13" s="3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31"/>
      <c r="M195" s="131"/>
    </row>
    <row r="196" spans="2:13" s="112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3"/>
      <c r="K196" s="3"/>
      <c r="L196" s="81"/>
      <c r="M196" s="81"/>
    </row>
    <row r="197" spans="2:13" ht="18" customHeight="1" x14ac:dyDescent="0.15">
      <c r="J197" s="112"/>
      <c r="K197" s="112"/>
      <c r="L197" s="133"/>
      <c r="M197" s="133"/>
    </row>
    <row r="198" spans="2:13" ht="27" customHeight="1" x14ac:dyDescent="0.15"/>
    <row r="199" spans="2:13" ht="13.5" customHeight="1" x14ac:dyDescent="0.15"/>
    <row r="200" spans="2:13" ht="13.5" customHeight="1" x14ac:dyDescent="0.15">
      <c r="L200" s="131"/>
      <c r="M200" s="131"/>
    </row>
    <row r="201" spans="2:13" ht="13.5" customHeight="1" x14ac:dyDescent="0.15">
      <c r="L201" s="131"/>
      <c r="M201" s="131"/>
    </row>
    <row r="202" spans="2:13" ht="13.5" customHeight="1" x14ac:dyDescent="0.15">
      <c r="L202" s="131"/>
      <c r="M202" s="131"/>
    </row>
    <row r="203" spans="2:13" ht="13.5" customHeight="1" x14ac:dyDescent="0.15">
      <c r="L203" s="131"/>
      <c r="M203" s="131"/>
    </row>
    <row r="204" spans="2:13" ht="13.5" customHeight="1" x14ac:dyDescent="0.15">
      <c r="L204" s="131"/>
      <c r="M204" s="131"/>
    </row>
    <row r="205" spans="2:13" ht="13.5" customHeight="1" x14ac:dyDescent="0.15">
      <c r="L205" s="131"/>
      <c r="M205" s="131"/>
    </row>
    <row r="206" spans="2:13" ht="13.5" customHeight="1" x14ac:dyDescent="0.15">
      <c r="L206" s="131"/>
      <c r="M206" s="131"/>
    </row>
    <row r="207" spans="2:13" ht="13.5" customHeight="1" x14ac:dyDescent="0.15">
      <c r="L207" s="131"/>
      <c r="M207" s="131"/>
    </row>
    <row r="208" spans="2:13" ht="13.5" customHeight="1" x14ac:dyDescent="0.15">
      <c r="L208" s="131"/>
      <c r="M208" s="131"/>
    </row>
    <row r="209" spans="12:13" ht="13.5" customHeight="1" x14ac:dyDescent="0.15">
      <c r="L209" s="131"/>
      <c r="M209" s="131"/>
    </row>
    <row r="210" spans="12:13" ht="13.5" customHeight="1" x14ac:dyDescent="0.15">
      <c r="L210" s="131"/>
      <c r="M210" s="131"/>
    </row>
    <row r="211" spans="12:13" ht="13.5" customHeight="1" x14ac:dyDescent="0.15">
      <c r="L211" s="131"/>
      <c r="M211" s="131"/>
    </row>
    <row r="212" spans="12:13" ht="13.5" customHeight="1" x14ac:dyDescent="0.15">
      <c r="L212" s="131"/>
      <c r="M212" s="131"/>
    </row>
    <row r="213" spans="12:13" ht="13.5" customHeight="1" x14ac:dyDescent="0.15">
      <c r="L213" s="131"/>
      <c r="M213" s="131"/>
    </row>
    <row r="214" spans="12:13" ht="13.5" customHeight="1" x14ac:dyDescent="0.15">
      <c r="L214" s="131"/>
      <c r="M214" s="131"/>
    </row>
    <row r="215" spans="12:13" ht="13.5" customHeight="1" x14ac:dyDescent="0.15">
      <c r="L215" s="131"/>
      <c r="M215" s="131"/>
    </row>
    <row r="216" spans="12:13" ht="13.5" customHeight="1" x14ac:dyDescent="0.15">
      <c r="L216" s="131"/>
      <c r="M216" s="131"/>
    </row>
    <row r="217" spans="12:13" ht="13.5" customHeight="1" x14ac:dyDescent="0.15">
      <c r="L217" s="131"/>
      <c r="M217" s="131"/>
    </row>
    <row r="218" spans="12:13" ht="13.5" customHeight="1" x14ac:dyDescent="0.15">
      <c r="L218" s="131"/>
      <c r="M218" s="131"/>
    </row>
    <row r="219" spans="12:13" ht="13.5" customHeight="1" x14ac:dyDescent="0.15">
      <c r="L219" s="131"/>
      <c r="M219" s="131"/>
    </row>
    <row r="220" spans="12:13" ht="13.5" customHeight="1" x14ac:dyDescent="0.15">
      <c r="L220" s="131"/>
      <c r="M220" s="131"/>
    </row>
    <row r="221" spans="12:13" ht="13.5" customHeight="1" x14ac:dyDescent="0.15">
      <c r="L221" s="131"/>
      <c r="M221" s="131"/>
    </row>
    <row r="222" spans="12:13" ht="13.5" customHeight="1" x14ac:dyDescent="0.15">
      <c r="L222" s="131"/>
      <c r="M222" s="131"/>
    </row>
    <row r="223" spans="12:13" ht="13.5" customHeight="1" x14ac:dyDescent="0.15">
      <c r="L223" s="131"/>
      <c r="M223" s="131"/>
    </row>
    <row r="224" spans="12:13" ht="13.5" customHeight="1" x14ac:dyDescent="0.15">
      <c r="L224" s="131"/>
      <c r="M224" s="131"/>
    </row>
    <row r="225" spans="12:13" ht="13.5" customHeight="1" x14ac:dyDescent="0.15">
      <c r="L225" s="131"/>
      <c r="M225" s="131"/>
    </row>
    <row r="226" spans="12:13" ht="13.5" customHeight="1" x14ac:dyDescent="0.15">
      <c r="L226" s="131"/>
      <c r="M226" s="131"/>
    </row>
    <row r="227" spans="12:13" ht="13.5" customHeight="1" x14ac:dyDescent="0.15">
      <c r="L227" s="131"/>
      <c r="M227" s="131"/>
    </row>
    <row r="228" spans="12:13" ht="13.5" customHeight="1" x14ac:dyDescent="0.15">
      <c r="L228" s="131"/>
      <c r="M228" s="131"/>
    </row>
    <row r="229" spans="12:13" ht="13.5" customHeight="1" x14ac:dyDescent="0.15">
      <c r="L229" s="131"/>
      <c r="M229" s="131"/>
    </row>
    <row r="230" spans="12:13" ht="13.5" customHeight="1" x14ac:dyDescent="0.15">
      <c r="L230" s="131"/>
      <c r="M230" s="131"/>
    </row>
    <row r="231" spans="12:13" ht="13.5" customHeight="1" x14ac:dyDescent="0.15">
      <c r="L231" s="131"/>
      <c r="M231" s="131"/>
    </row>
    <row r="232" spans="12:13" ht="13.5" customHeight="1" x14ac:dyDescent="0.15">
      <c r="L232" s="131"/>
      <c r="M232" s="131"/>
    </row>
    <row r="233" spans="12:13" ht="13.5" customHeight="1" x14ac:dyDescent="0.15">
      <c r="L233" s="131"/>
      <c r="M233" s="131"/>
    </row>
    <row r="234" spans="12:13" ht="13.5" customHeight="1" x14ac:dyDescent="0.15">
      <c r="L234" s="131"/>
      <c r="M234" s="131"/>
    </row>
    <row r="235" spans="12:13" ht="13.5" customHeight="1" x14ac:dyDescent="0.15">
      <c r="L235" s="131"/>
      <c r="M235" s="131"/>
    </row>
    <row r="236" spans="12:13" ht="13.5" customHeight="1" x14ac:dyDescent="0.15">
      <c r="L236" s="131"/>
      <c r="M236" s="131"/>
    </row>
    <row r="237" spans="12:13" ht="13.5" customHeight="1" x14ac:dyDescent="0.15">
      <c r="L237" s="131"/>
      <c r="M237" s="131"/>
    </row>
    <row r="238" spans="12:13" ht="13.5" customHeight="1" x14ac:dyDescent="0.15">
      <c r="L238" s="131"/>
      <c r="M238" s="131"/>
    </row>
    <row r="239" spans="12:13" ht="13.5" customHeight="1" x14ac:dyDescent="0.15">
      <c r="L239" s="131"/>
      <c r="M239" s="131"/>
    </row>
    <row r="240" spans="12:13" ht="13.5" customHeight="1" x14ac:dyDescent="0.15">
      <c r="L240" s="131"/>
      <c r="M240" s="131"/>
    </row>
    <row r="241" spans="1:13" ht="13.5" customHeight="1" x14ac:dyDescent="0.15">
      <c r="L241" s="131"/>
      <c r="M241" s="131"/>
    </row>
    <row r="242" spans="1:13" ht="13.5" customHeight="1" x14ac:dyDescent="0.15">
      <c r="L242" s="131"/>
      <c r="M242" s="131"/>
    </row>
    <row r="243" spans="1:13" ht="13.5" customHeight="1" x14ac:dyDescent="0.15">
      <c r="L243" s="131"/>
      <c r="M243" s="131"/>
    </row>
    <row r="244" spans="1:13" ht="13.5" customHeight="1" x14ac:dyDescent="0.15">
      <c r="L244" s="131"/>
      <c r="M244" s="131"/>
    </row>
    <row r="245" spans="1:13" ht="13.5" customHeight="1" x14ac:dyDescent="0.15">
      <c r="L245" s="131"/>
      <c r="M245" s="131"/>
    </row>
    <row r="246" spans="1:13" ht="13.5" customHeight="1" x14ac:dyDescent="0.15">
      <c r="L246" s="131"/>
      <c r="M246" s="131"/>
    </row>
    <row r="247" spans="1:13" ht="13.5" customHeight="1" x14ac:dyDescent="0.15">
      <c r="L247" s="131"/>
      <c r="M247" s="131"/>
    </row>
    <row r="248" spans="1:13" ht="13.5" customHeight="1" x14ac:dyDescent="0.15">
      <c r="L248" s="131"/>
      <c r="M248" s="131"/>
    </row>
    <row r="249" spans="1:13" ht="13.5" customHeight="1" x14ac:dyDescent="0.15">
      <c r="L249" s="131"/>
      <c r="M249" s="131"/>
    </row>
    <row r="250" spans="1:13" ht="13.5" customHeight="1" x14ac:dyDescent="0.15">
      <c r="L250" s="131"/>
      <c r="M250" s="131"/>
    </row>
    <row r="251" spans="1:13" ht="13.5" customHeight="1" x14ac:dyDescent="0.15">
      <c r="L251" s="131"/>
      <c r="M251" s="131"/>
    </row>
    <row r="252" spans="1:13" ht="13.5" customHeight="1" x14ac:dyDescent="0.15">
      <c r="L252" s="131"/>
      <c r="M252" s="131"/>
    </row>
    <row r="253" spans="1:13" ht="13.5" customHeight="1" x14ac:dyDescent="0.15">
      <c r="L253" s="131"/>
      <c r="M253" s="131"/>
    </row>
    <row r="254" spans="1:13" ht="13.5" customHeight="1" x14ac:dyDescent="0.15">
      <c r="L254" s="131"/>
      <c r="M254" s="131"/>
    </row>
    <row r="255" spans="1:13" s="77" customFormat="1" ht="13.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31"/>
      <c r="M255" s="131"/>
    </row>
    <row r="256" spans="1:13" ht="15" customHeight="1" x14ac:dyDescent="0.15">
      <c r="J256" s="77"/>
      <c r="K256" s="77"/>
      <c r="L256" s="135"/>
      <c r="M256" s="135"/>
    </row>
    <row r="257" spans="1:13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99"/>
      <c r="M257" s="99"/>
    </row>
    <row r="258" spans="1:13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L258" s="136"/>
      <c r="M258" s="136"/>
    </row>
    <row r="259" spans="1:13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L259" s="136"/>
      <c r="M259" s="136"/>
    </row>
    <row r="260" spans="1:13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L260" s="136"/>
      <c r="M260" s="136"/>
    </row>
    <row r="261" spans="1:13" s="3" customFormat="1" ht="18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L261" s="136"/>
      <c r="M261" s="136"/>
    </row>
    <row r="262" spans="1:13" s="3" customFormat="1" ht="18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L262" s="136"/>
      <c r="M262" s="136"/>
    </row>
    <row r="263" spans="1:13" ht="18" customHeight="1" x14ac:dyDescent="0.15">
      <c r="J263" s="3"/>
      <c r="K263" s="3"/>
      <c r="L263" s="136"/>
      <c r="M263" s="136"/>
    </row>
    <row r="264" spans="1:13" ht="18" customHeight="1" x14ac:dyDescent="0.15">
      <c r="L264" s="137"/>
      <c r="M264" s="137"/>
    </row>
    <row r="265" spans="1:13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137"/>
      <c r="M265" s="137"/>
    </row>
    <row r="266" spans="1:13" s="3" customFormat="1" ht="18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L266" s="136"/>
      <c r="M266" s="136"/>
    </row>
    <row r="267" spans="1:13" s="3" customFormat="1" ht="18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L267" s="136"/>
      <c r="M267" s="136"/>
    </row>
    <row r="268" spans="1:13" ht="18" customHeight="1" x14ac:dyDescent="0.15">
      <c r="J268" s="3"/>
      <c r="K268" s="3"/>
      <c r="L268" s="136"/>
      <c r="M268" s="136"/>
    </row>
    <row r="269" spans="1:13" ht="15" customHeight="1" x14ac:dyDescent="0.15">
      <c r="L269" s="137"/>
      <c r="M269" s="137"/>
    </row>
    <row r="270" spans="1:13" ht="15" customHeight="1" x14ac:dyDescent="0.15">
      <c r="L270" s="137"/>
      <c r="M270" s="137"/>
    </row>
    <row r="271" spans="1:13" ht="15" customHeight="1" x14ac:dyDescent="0.15">
      <c r="L271" s="137"/>
      <c r="M271" s="137"/>
    </row>
    <row r="272" spans="1:13" ht="15" customHeight="1" x14ac:dyDescent="0.15">
      <c r="L272" s="137"/>
      <c r="M272" s="137"/>
    </row>
    <row r="273" spans="12:13" ht="15" customHeight="1" x14ac:dyDescent="0.15">
      <c r="L273" s="137"/>
      <c r="M273" s="137"/>
    </row>
    <row r="274" spans="12:13" ht="15" customHeight="1" x14ac:dyDescent="0.15">
      <c r="L274" s="137"/>
      <c r="M274" s="137"/>
    </row>
    <row r="275" spans="12:13" ht="15" customHeight="1" x14ac:dyDescent="0.15">
      <c r="L275" s="137"/>
      <c r="M275" s="137"/>
    </row>
    <row r="276" spans="12:13" ht="15" customHeight="1" x14ac:dyDescent="0.15">
      <c r="L276" s="137"/>
      <c r="M276" s="137"/>
    </row>
    <row r="277" spans="12:13" ht="15" customHeight="1" x14ac:dyDescent="0.15">
      <c r="L277" s="137"/>
      <c r="M277" s="137"/>
    </row>
    <row r="278" spans="12:13" ht="15" customHeight="1" x14ac:dyDescent="0.15">
      <c r="L278" s="137"/>
      <c r="M278" s="137"/>
    </row>
    <row r="279" spans="12:13" ht="15" customHeight="1" x14ac:dyDescent="0.15">
      <c r="L279" s="137"/>
      <c r="M279" s="137"/>
    </row>
    <row r="280" spans="12:13" ht="15" customHeight="1" x14ac:dyDescent="0.15">
      <c r="L280" s="137"/>
      <c r="M280" s="137"/>
    </row>
    <row r="281" spans="12:13" ht="15" customHeight="1" x14ac:dyDescent="0.15">
      <c r="L281" s="137"/>
      <c r="M281" s="137"/>
    </row>
    <row r="282" spans="12:13" ht="15" customHeight="1" x14ac:dyDescent="0.15">
      <c r="L282" s="137"/>
      <c r="M282" s="137"/>
    </row>
    <row r="283" spans="12:13" ht="15" customHeight="1" x14ac:dyDescent="0.15">
      <c r="L283" s="137"/>
      <c r="M283" s="137"/>
    </row>
    <row r="284" spans="12:13" ht="15" customHeight="1" x14ac:dyDescent="0.15">
      <c r="L284" s="137"/>
      <c r="M284" s="137"/>
    </row>
    <row r="285" spans="12:13" ht="15" customHeight="1" x14ac:dyDescent="0.15">
      <c r="L285" s="137"/>
      <c r="M285" s="137"/>
    </row>
    <row r="286" spans="12:13" ht="15" customHeight="1" x14ac:dyDescent="0.15">
      <c r="L286" s="137"/>
      <c r="M286" s="137"/>
    </row>
    <row r="287" spans="12:13" ht="15" customHeight="1" x14ac:dyDescent="0.15">
      <c r="L287" s="137"/>
      <c r="M287" s="137"/>
    </row>
    <row r="288" spans="12:13" ht="15" customHeight="1" x14ac:dyDescent="0.15">
      <c r="L288" s="137"/>
      <c r="M288" s="137"/>
    </row>
    <row r="289" spans="12:13" ht="15" customHeight="1" x14ac:dyDescent="0.15">
      <c r="L289" s="137"/>
      <c r="M289" s="137"/>
    </row>
    <row r="290" spans="12:13" ht="15" customHeight="1" x14ac:dyDescent="0.15">
      <c r="L290" s="137"/>
      <c r="M290" s="137"/>
    </row>
    <row r="291" spans="12:13" ht="15" customHeight="1" x14ac:dyDescent="0.15">
      <c r="L291" s="137"/>
      <c r="M291" s="137"/>
    </row>
    <row r="292" spans="12:13" ht="15" customHeight="1" x14ac:dyDescent="0.15">
      <c r="L292" s="137"/>
      <c r="M292" s="137"/>
    </row>
    <row r="293" spans="12:13" ht="15" customHeight="1" x14ac:dyDescent="0.15">
      <c r="L293" s="137"/>
      <c r="M293" s="137"/>
    </row>
    <row r="294" spans="12:13" ht="15" customHeight="1" x14ac:dyDescent="0.15">
      <c r="L294" s="137"/>
      <c r="M294" s="137"/>
    </row>
    <row r="295" spans="12:13" ht="15" customHeight="1" x14ac:dyDescent="0.15">
      <c r="L295" s="137"/>
      <c r="M295" s="137"/>
    </row>
    <row r="296" spans="12:13" ht="18" customHeight="1" x14ac:dyDescent="0.15">
      <c r="L296" s="137"/>
      <c r="M296" s="137"/>
    </row>
  </sheetData>
  <mergeCells count="21"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3"/>
  <sheetViews>
    <sheetView showGridLines="0" view="pageBreakPreview" zoomScaleNormal="100" zoomScaleSheetLayoutView="100" workbookViewId="0">
      <selection activeCell="Q12" sqref="Q12"/>
    </sheetView>
  </sheetViews>
  <sheetFormatPr defaultColWidth="9" defaultRowHeight="18" customHeight="1" x14ac:dyDescent="0.15"/>
  <cols>
    <col min="1" max="1" width="1.25" style="6" customWidth="1"/>
    <col min="2" max="10" width="2.125" style="6" customWidth="1"/>
    <col min="11" max="11" width="18.375" style="6" customWidth="1"/>
    <col min="12" max="13" width="7.625" style="6" customWidth="1"/>
    <col min="14" max="14" width="2" style="6" customWidth="1"/>
    <col min="15" max="15" width="16" style="165" customWidth="1"/>
    <col min="16" max="16384" width="9" style="6"/>
  </cols>
  <sheetData>
    <row r="1" spans="1:16" ht="18" customHeight="1" x14ac:dyDescent="0.15">
      <c r="B1" s="146" t="s">
        <v>171</v>
      </c>
      <c r="C1" s="146"/>
      <c r="D1" s="146"/>
      <c r="E1" s="146"/>
      <c r="F1" s="146"/>
      <c r="G1" s="146"/>
      <c r="H1" s="146"/>
      <c r="I1" s="146"/>
      <c r="J1" s="146"/>
      <c r="K1" s="146"/>
      <c r="L1" s="146" t="s">
        <v>61</v>
      </c>
      <c r="M1" s="146"/>
    </row>
    <row r="2" spans="1:16" ht="23.25" customHeight="1" x14ac:dyDescent="0.2">
      <c r="A2" s="239" t="s">
        <v>62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101"/>
      <c r="O2" s="166"/>
      <c r="P2" s="101"/>
    </row>
    <row r="3" spans="1:16" ht="14.1" customHeight="1" x14ac:dyDescent="0.2">
      <c r="A3" s="240" t="s">
        <v>175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101"/>
      <c r="O3" s="166"/>
      <c r="P3" s="101"/>
    </row>
    <row r="4" spans="1:16" ht="14.1" customHeight="1" x14ac:dyDescent="0.2">
      <c r="A4" s="241" t="s">
        <v>176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101"/>
      <c r="O4" s="166"/>
      <c r="P4" s="101"/>
    </row>
    <row r="5" spans="1:16" ht="15.75" customHeight="1" thickBot="1" x14ac:dyDescent="0.25">
      <c r="A5" s="103"/>
      <c r="B5" s="101"/>
      <c r="C5" s="101"/>
      <c r="D5" s="101"/>
      <c r="E5" s="101"/>
      <c r="F5" s="101"/>
      <c r="G5" s="101"/>
      <c r="H5" s="101"/>
      <c r="I5" s="101"/>
      <c r="J5" s="101"/>
      <c r="K5" s="104"/>
      <c r="L5" s="101"/>
      <c r="M5" s="104" t="s">
        <v>167</v>
      </c>
      <c r="N5" s="101"/>
      <c r="O5" s="166"/>
      <c r="P5" s="101"/>
    </row>
    <row r="6" spans="1:16" ht="15.75" customHeight="1" thickBot="1" x14ac:dyDescent="0.25">
      <c r="A6" s="242" t="s">
        <v>1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4" t="s">
        <v>2</v>
      </c>
      <c r="M6" s="245"/>
      <c r="N6" s="101"/>
      <c r="O6" s="166"/>
      <c r="P6" s="101"/>
    </row>
    <row r="7" spans="1:16" ht="15.75" customHeight="1" x14ac:dyDescent="0.15">
      <c r="A7" s="4"/>
      <c r="B7" s="5" t="s">
        <v>163</v>
      </c>
      <c r="C7" s="5"/>
      <c r="D7" s="3"/>
      <c r="E7" s="5"/>
      <c r="F7" s="5"/>
      <c r="G7" s="5"/>
      <c r="H7" s="5"/>
      <c r="L7" s="235">
        <f>L8+L23</f>
        <v>340338509</v>
      </c>
      <c r="M7" s="236"/>
    </row>
    <row r="8" spans="1:16" ht="15.75" customHeight="1" x14ac:dyDescent="0.15">
      <c r="A8" s="4"/>
      <c r="B8" s="5"/>
      <c r="C8" s="5" t="s">
        <v>164</v>
      </c>
      <c r="D8" s="5"/>
      <c r="E8" s="5"/>
      <c r="F8" s="5"/>
      <c r="G8" s="5"/>
      <c r="H8" s="5"/>
      <c r="L8" s="235">
        <f>L9+L14+L19</f>
        <v>337559050</v>
      </c>
      <c r="M8" s="236"/>
    </row>
    <row r="9" spans="1:16" ht="15.75" customHeight="1" x14ac:dyDescent="0.15">
      <c r="A9" s="4"/>
      <c r="B9" s="5"/>
      <c r="C9" s="5"/>
      <c r="D9" s="5" t="s">
        <v>63</v>
      </c>
      <c r="E9" s="5"/>
      <c r="F9" s="5"/>
      <c r="G9" s="5"/>
      <c r="H9" s="5"/>
      <c r="L9" s="235">
        <f>SUM(L10:M13)</f>
        <v>34155730</v>
      </c>
      <c r="M9" s="236"/>
      <c r="O9" s="165" t="s">
        <v>165</v>
      </c>
    </row>
    <row r="10" spans="1:16" ht="15.75" customHeight="1" x14ac:dyDescent="0.15">
      <c r="A10" s="4"/>
      <c r="B10" s="5"/>
      <c r="C10" s="5"/>
      <c r="D10" s="5"/>
      <c r="E10" s="5" t="s">
        <v>64</v>
      </c>
      <c r="F10" s="5"/>
      <c r="G10" s="5"/>
      <c r="H10" s="5"/>
      <c r="L10" s="235">
        <f>31780242-0-1658110</f>
        <v>30122132</v>
      </c>
      <c r="M10" s="236"/>
      <c r="O10" s="165" t="s">
        <v>189</v>
      </c>
    </row>
    <row r="11" spans="1:16" ht="15.75" customHeight="1" x14ac:dyDescent="0.15">
      <c r="A11" s="4"/>
      <c r="B11" s="5"/>
      <c r="C11" s="5"/>
      <c r="D11" s="5"/>
      <c r="E11" s="5" t="s">
        <v>65</v>
      </c>
      <c r="F11" s="5"/>
      <c r="G11" s="5"/>
      <c r="H11" s="5"/>
      <c r="L11" s="235">
        <v>1790811</v>
      </c>
      <c r="M11" s="236"/>
      <c r="O11" s="165">
        <v>22</v>
      </c>
    </row>
    <row r="12" spans="1:16" ht="15.75" customHeight="1" x14ac:dyDescent="0.15">
      <c r="A12" s="4"/>
      <c r="B12" s="5"/>
      <c r="C12" s="5"/>
      <c r="D12" s="5"/>
      <c r="E12" s="5" t="s">
        <v>66</v>
      </c>
      <c r="F12" s="5"/>
      <c r="G12" s="5"/>
      <c r="H12" s="5"/>
      <c r="L12" s="235">
        <v>2158550</v>
      </c>
      <c r="M12" s="236"/>
      <c r="O12" s="165">
        <v>19</v>
      </c>
    </row>
    <row r="13" spans="1:16" ht="15.75" customHeight="1" x14ac:dyDescent="0.15">
      <c r="A13" s="4"/>
      <c r="B13" s="5"/>
      <c r="C13" s="5"/>
      <c r="D13" s="5"/>
      <c r="E13" s="5" t="s">
        <v>38</v>
      </c>
      <c r="F13" s="5"/>
      <c r="G13" s="5"/>
      <c r="H13" s="5"/>
      <c r="L13" s="235">
        <v>84237</v>
      </c>
      <c r="M13" s="236"/>
      <c r="O13" s="165">
        <v>11</v>
      </c>
    </row>
    <row r="14" spans="1:16" ht="15.75" customHeight="1" x14ac:dyDescent="0.15">
      <c r="A14" s="4"/>
      <c r="B14" s="5"/>
      <c r="C14" s="5"/>
      <c r="D14" s="5" t="s">
        <v>67</v>
      </c>
      <c r="E14" s="5"/>
      <c r="F14" s="5"/>
      <c r="G14" s="5"/>
      <c r="H14" s="5"/>
      <c r="L14" s="235">
        <f>SUM(L15:M18)</f>
        <v>302242299</v>
      </c>
      <c r="M14" s="236"/>
    </row>
    <row r="15" spans="1:16" ht="15.75" customHeight="1" x14ac:dyDescent="0.15">
      <c r="A15" s="4"/>
      <c r="B15" s="5"/>
      <c r="C15" s="5"/>
      <c r="D15" s="5"/>
      <c r="E15" s="5" t="s">
        <v>68</v>
      </c>
      <c r="F15" s="5"/>
      <c r="G15" s="5"/>
      <c r="H15" s="5"/>
      <c r="L15" s="235">
        <v>82515457</v>
      </c>
      <c r="M15" s="236"/>
      <c r="O15" s="165">
        <v>15</v>
      </c>
    </row>
    <row r="16" spans="1:16" ht="15.75" customHeight="1" x14ac:dyDescent="0.15">
      <c r="A16" s="4"/>
      <c r="B16" s="5"/>
      <c r="C16" s="5"/>
      <c r="D16" s="5"/>
      <c r="E16" s="5" t="s">
        <v>69</v>
      </c>
      <c r="F16" s="5"/>
      <c r="G16" s="5"/>
      <c r="H16" s="5"/>
      <c r="L16" s="235">
        <v>102831207</v>
      </c>
      <c r="M16" s="236"/>
      <c r="O16" s="165">
        <v>16</v>
      </c>
    </row>
    <row r="17" spans="1:19" ht="15.75" customHeight="1" x14ac:dyDescent="0.15">
      <c r="A17" s="4"/>
      <c r="B17" s="5"/>
      <c r="C17" s="5"/>
      <c r="D17" s="5"/>
      <c r="E17" s="5" t="s">
        <v>70</v>
      </c>
      <c r="F17" s="5"/>
      <c r="G17" s="5"/>
      <c r="H17" s="5"/>
      <c r="L17" s="235">
        <v>116895635</v>
      </c>
      <c r="M17" s="236"/>
      <c r="O17" s="165">
        <v>23</v>
      </c>
    </row>
    <row r="18" spans="1:19" ht="15.75" customHeight="1" x14ac:dyDescent="0.15">
      <c r="A18" s="4"/>
      <c r="B18" s="5"/>
      <c r="C18" s="5"/>
      <c r="D18" s="5"/>
      <c r="E18" s="5" t="s">
        <v>38</v>
      </c>
      <c r="F18" s="5"/>
      <c r="G18" s="5"/>
      <c r="H18" s="5"/>
      <c r="L18" s="235"/>
      <c r="M18" s="236"/>
    </row>
    <row r="19" spans="1:19" ht="15.75" customHeight="1" x14ac:dyDescent="0.15">
      <c r="A19" s="4"/>
      <c r="B19" s="5"/>
      <c r="C19" s="5"/>
      <c r="D19" s="5" t="s">
        <v>71</v>
      </c>
      <c r="E19" s="5"/>
      <c r="F19" s="5"/>
      <c r="G19" s="5"/>
      <c r="H19" s="5"/>
      <c r="L19" s="235">
        <f>SUM(L20:M22)</f>
        <v>1161021</v>
      </c>
      <c r="M19" s="236"/>
      <c r="P19" s="5"/>
      <c r="Q19" s="5"/>
      <c r="R19" s="5"/>
      <c r="S19" s="5"/>
    </row>
    <row r="20" spans="1:19" ht="15.75" customHeight="1" x14ac:dyDescent="0.15">
      <c r="A20" s="4"/>
      <c r="B20" s="5"/>
      <c r="C20" s="5"/>
      <c r="D20" s="3"/>
      <c r="E20" s="3" t="s">
        <v>72</v>
      </c>
      <c r="F20" s="3"/>
      <c r="G20" s="5"/>
      <c r="H20" s="5"/>
      <c r="L20" s="235"/>
      <c r="M20" s="236"/>
      <c r="P20" s="5"/>
      <c r="Q20" s="5"/>
      <c r="R20" s="5"/>
      <c r="S20" s="5"/>
    </row>
    <row r="21" spans="1:19" ht="15.75" customHeight="1" x14ac:dyDescent="0.15">
      <c r="A21" s="4"/>
      <c r="B21" s="5"/>
      <c r="C21" s="5"/>
      <c r="D21" s="3"/>
      <c r="E21" s="5" t="s">
        <v>73</v>
      </c>
      <c r="F21" s="5"/>
      <c r="G21" s="5"/>
      <c r="H21" s="5"/>
      <c r="L21" s="235"/>
      <c r="M21" s="236"/>
      <c r="P21" s="5"/>
      <c r="Q21" s="5"/>
      <c r="R21" s="5"/>
      <c r="S21" s="5"/>
    </row>
    <row r="22" spans="1:19" ht="15.75" customHeight="1" x14ac:dyDescent="0.15">
      <c r="A22" s="4"/>
      <c r="B22" s="5"/>
      <c r="C22" s="5"/>
      <c r="D22" s="3"/>
      <c r="E22" s="5" t="s">
        <v>16</v>
      </c>
      <c r="F22" s="5"/>
      <c r="G22" s="5"/>
      <c r="H22" s="5"/>
      <c r="L22" s="235">
        <v>1161021</v>
      </c>
      <c r="M22" s="236"/>
      <c r="O22" s="165">
        <v>17</v>
      </c>
      <c r="P22" s="5"/>
      <c r="Q22" s="5"/>
      <c r="R22" s="5"/>
      <c r="S22" s="5"/>
    </row>
    <row r="23" spans="1:19" ht="15.75" customHeight="1" x14ac:dyDescent="0.15">
      <c r="A23" s="4"/>
      <c r="B23" s="5"/>
      <c r="C23" s="7" t="s">
        <v>74</v>
      </c>
      <c r="D23" s="7"/>
      <c r="E23" s="5"/>
      <c r="F23" s="5"/>
      <c r="G23" s="5"/>
      <c r="H23" s="5"/>
      <c r="L23" s="235">
        <f>SUM(L24:M27)</f>
        <v>2779459</v>
      </c>
      <c r="M23" s="236"/>
      <c r="P23" s="5"/>
      <c r="Q23" s="5"/>
      <c r="R23" s="5"/>
      <c r="S23" s="5"/>
    </row>
    <row r="24" spans="1:19" ht="15.75" customHeight="1" x14ac:dyDescent="0.15">
      <c r="A24" s="4"/>
      <c r="B24" s="5"/>
      <c r="C24" s="5"/>
      <c r="D24" s="5" t="s">
        <v>75</v>
      </c>
      <c r="E24" s="5"/>
      <c r="F24" s="5"/>
      <c r="G24" s="5"/>
      <c r="H24" s="5"/>
      <c r="L24" s="235">
        <v>2648690</v>
      </c>
      <c r="M24" s="236"/>
      <c r="O24" s="165">
        <v>18</v>
      </c>
      <c r="P24" s="5"/>
      <c r="Q24" s="5"/>
      <c r="R24" s="5"/>
      <c r="S24" s="5"/>
    </row>
    <row r="25" spans="1:19" ht="15.75" customHeight="1" x14ac:dyDescent="0.15">
      <c r="A25" s="4"/>
      <c r="B25" s="5"/>
      <c r="C25" s="5"/>
      <c r="D25" s="5" t="s">
        <v>76</v>
      </c>
      <c r="E25" s="5"/>
      <c r="F25" s="5"/>
      <c r="G25" s="5"/>
      <c r="H25" s="5"/>
      <c r="L25" s="235">
        <v>130769</v>
      </c>
      <c r="M25" s="236"/>
      <c r="O25" s="165">
        <v>10</v>
      </c>
    </row>
    <row r="26" spans="1:19" ht="15.75" customHeight="1" x14ac:dyDescent="0.15">
      <c r="A26" s="4"/>
      <c r="B26" s="5"/>
      <c r="C26" s="5"/>
      <c r="D26" s="5" t="s">
        <v>77</v>
      </c>
      <c r="E26" s="5"/>
      <c r="F26" s="5"/>
      <c r="G26" s="5"/>
      <c r="H26" s="5"/>
      <c r="L26" s="235"/>
      <c r="M26" s="236"/>
    </row>
    <row r="27" spans="1:19" ht="15.75" customHeight="1" x14ac:dyDescent="0.15">
      <c r="A27" s="4"/>
      <c r="B27" s="5"/>
      <c r="C27" s="5"/>
      <c r="D27" s="5" t="s">
        <v>166</v>
      </c>
      <c r="E27" s="5"/>
      <c r="F27" s="5"/>
      <c r="G27" s="5"/>
      <c r="H27" s="5"/>
      <c r="L27" s="235"/>
      <c r="M27" s="236"/>
      <c r="O27" s="167" t="s">
        <v>177</v>
      </c>
    </row>
    <row r="28" spans="1:19" ht="15.75" customHeight="1" x14ac:dyDescent="0.15">
      <c r="A28" s="4"/>
      <c r="B28" s="8" t="s">
        <v>78</v>
      </c>
      <c r="C28" s="8"/>
      <c r="D28" s="5"/>
      <c r="E28" s="5"/>
      <c r="F28" s="5"/>
      <c r="G28" s="5"/>
      <c r="H28" s="5"/>
      <c r="L28" s="235">
        <f>SUM(L29:M30)</f>
        <v>228910181</v>
      </c>
      <c r="M28" s="236"/>
    </row>
    <row r="29" spans="1:19" ht="15.75" customHeight="1" x14ac:dyDescent="0.15">
      <c r="A29" s="4"/>
      <c r="B29" s="5"/>
      <c r="C29" s="5" t="s">
        <v>79</v>
      </c>
      <c r="D29" s="8"/>
      <c r="E29" s="5"/>
      <c r="F29" s="5"/>
      <c r="G29" s="5"/>
      <c r="H29" s="5"/>
      <c r="I29" s="9"/>
      <c r="J29" s="9"/>
      <c r="K29" s="9"/>
      <c r="L29" s="235">
        <v>226729280</v>
      </c>
      <c r="M29" s="236"/>
      <c r="O29" s="165">
        <v>2</v>
      </c>
    </row>
    <row r="30" spans="1:19" ht="15.75" customHeight="1" x14ac:dyDescent="0.15">
      <c r="A30" s="4"/>
      <c r="B30" s="5"/>
      <c r="C30" s="5" t="s">
        <v>38</v>
      </c>
      <c r="D30" s="5"/>
      <c r="E30" s="3"/>
      <c r="F30" s="5"/>
      <c r="G30" s="5"/>
      <c r="H30" s="5"/>
      <c r="I30" s="9"/>
      <c r="J30" s="9"/>
      <c r="K30" s="9"/>
      <c r="L30" s="235">
        <v>2180901</v>
      </c>
      <c r="M30" s="236"/>
      <c r="O30" s="165">
        <v>5</v>
      </c>
    </row>
    <row r="31" spans="1:19" ht="15.75" customHeight="1" x14ac:dyDescent="0.15">
      <c r="A31" s="10" t="s">
        <v>80</v>
      </c>
      <c r="B31" s="11"/>
      <c r="C31" s="11"/>
      <c r="D31" s="11"/>
      <c r="E31" s="11"/>
      <c r="F31" s="11"/>
      <c r="G31" s="11"/>
      <c r="H31" s="11"/>
      <c r="I31" s="147"/>
      <c r="J31" s="147"/>
      <c r="K31" s="147"/>
      <c r="L31" s="233">
        <f>L7-L28</f>
        <v>111428328</v>
      </c>
      <c r="M31" s="234"/>
    </row>
    <row r="32" spans="1:19" ht="15.75" customHeight="1" x14ac:dyDescent="0.15">
      <c r="A32" s="4"/>
      <c r="B32" s="5" t="s">
        <v>81</v>
      </c>
      <c r="C32" s="5"/>
      <c r="D32" s="3"/>
      <c r="E32" s="5"/>
      <c r="F32" s="5"/>
      <c r="G32" s="5"/>
      <c r="H32" s="5"/>
      <c r="L32" s="235"/>
      <c r="M32" s="236"/>
    </row>
    <row r="33" spans="1:13" ht="15.75" customHeight="1" x14ac:dyDescent="0.15">
      <c r="A33" s="4"/>
      <c r="B33" s="5"/>
      <c r="C33" s="3" t="s">
        <v>82</v>
      </c>
      <c r="D33" s="3"/>
      <c r="E33" s="5"/>
      <c r="F33" s="5"/>
      <c r="G33" s="5"/>
      <c r="H33" s="5"/>
      <c r="L33" s="235"/>
      <c r="M33" s="236"/>
    </row>
    <row r="34" spans="1:13" ht="15.75" customHeight="1" x14ac:dyDescent="0.15">
      <c r="A34" s="4"/>
      <c r="B34" s="5"/>
      <c r="C34" s="7" t="s">
        <v>83</v>
      </c>
      <c r="D34" s="7"/>
      <c r="E34" s="5"/>
      <c r="F34" s="5"/>
      <c r="G34" s="5"/>
      <c r="H34" s="5"/>
      <c r="L34" s="235"/>
      <c r="M34" s="236"/>
    </row>
    <row r="35" spans="1:13" ht="15.75" customHeight="1" x14ac:dyDescent="0.15">
      <c r="A35" s="4"/>
      <c r="B35" s="5"/>
      <c r="C35" s="3" t="s">
        <v>84</v>
      </c>
      <c r="D35" s="3"/>
      <c r="E35" s="5"/>
      <c r="F35" s="3"/>
      <c r="G35" s="5"/>
      <c r="H35" s="5"/>
      <c r="L35" s="235"/>
      <c r="M35" s="236"/>
    </row>
    <row r="36" spans="1:13" ht="15.75" customHeight="1" x14ac:dyDescent="0.15">
      <c r="A36" s="4"/>
      <c r="B36" s="5"/>
      <c r="C36" s="5" t="s">
        <v>85</v>
      </c>
      <c r="D36" s="5"/>
      <c r="E36" s="5"/>
      <c r="F36" s="5"/>
      <c r="G36" s="5"/>
      <c r="H36" s="5"/>
      <c r="L36" s="235"/>
      <c r="M36" s="236"/>
    </row>
    <row r="37" spans="1:13" ht="15.75" customHeight="1" x14ac:dyDescent="0.15">
      <c r="A37" s="4"/>
      <c r="B37" s="5"/>
      <c r="C37" s="5" t="s">
        <v>38</v>
      </c>
      <c r="D37" s="5"/>
      <c r="E37" s="5"/>
      <c r="F37" s="5"/>
      <c r="G37" s="5"/>
      <c r="H37" s="5"/>
      <c r="L37" s="235"/>
      <c r="M37" s="236"/>
    </row>
    <row r="38" spans="1:13" ht="15.75" customHeight="1" x14ac:dyDescent="0.15">
      <c r="A38" s="4"/>
      <c r="B38" s="5" t="s">
        <v>86</v>
      </c>
      <c r="C38" s="5"/>
      <c r="D38" s="5"/>
      <c r="E38" s="5"/>
      <c r="F38" s="5"/>
      <c r="G38" s="5"/>
      <c r="H38" s="5"/>
      <c r="I38" s="9"/>
      <c r="J38" s="9"/>
      <c r="K38" s="9"/>
      <c r="L38" s="235"/>
      <c r="M38" s="236"/>
    </row>
    <row r="39" spans="1:13" ht="15.75" customHeight="1" x14ac:dyDescent="0.15">
      <c r="A39" s="4"/>
      <c r="B39" s="5"/>
      <c r="C39" s="5" t="s">
        <v>87</v>
      </c>
      <c r="D39" s="5"/>
      <c r="E39" s="5"/>
      <c r="F39" s="5"/>
      <c r="G39" s="5"/>
      <c r="H39" s="5"/>
      <c r="I39" s="9"/>
      <c r="J39" s="9"/>
      <c r="K39" s="9"/>
      <c r="L39" s="235"/>
      <c r="M39" s="236"/>
    </row>
    <row r="40" spans="1:13" ht="15.75" customHeight="1" thickBot="1" x14ac:dyDescent="0.2">
      <c r="A40" s="4"/>
      <c r="B40" s="5"/>
      <c r="C40" s="5" t="s">
        <v>16</v>
      </c>
      <c r="D40" s="5"/>
      <c r="E40" s="5"/>
      <c r="F40" s="5"/>
      <c r="G40" s="5"/>
      <c r="H40" s="5"/>
      <c r="I40" s="9"/>
      <c r="J40" s="9"/>
      <c r="K40" s="9"/>
      <c r="L40" s="96"/>
      <c r="M40" s="97"/>
    </row>
    <row r="41" spans="1:13" ht="15.75" customHeight="1" thickBot="1" x14ac:dyDescent="0.2">
      <c r="A41" s="12" t="s">
        <v>88</v>
      </c>
      <c r="B41" s="13"/>
      <c r="C41" s="13"/>
      <c r="D41" s="13"/>
      <c r="E41" s="13"/>
      <c r="F41" s="13"/>
      <c r="G41" s="13"/>
      <c r="H41" s="13"/>
      <c r="I41" s="14"/>
      <c r="J41" s="14"/>
      <c r="K41" s="14"/>
      <c r="L41" s="237">
        <f>L31+L32-L38</f>
        <v>111428328</v>
      </c>
      <c r="M41" s="238"/>
    </row>
    <row r="42" spans="1:13" ht="3.75" customHeight="1" x14ac:dyDescent="0.15">
      <c r="A42" s="15"/>
      <c r="B42" s="15"/>
      <c r="C42" s="15"/>
      <c r="D42" s="16"/>
      <c r="E42" s="16"/>
      <c r="F42" s="16"/>
      <c r="G42" s="16"/>
      <c r="H42" s="16"/>
      <c r="I42" s="17"/>
      <c r="J42" s="17"/>
      <c r="K42" s="17"/>
    </row>
    <row r="43" spans="1:13" ht="15.6" customHeight="1" x14ac:dyDescent="0.15">
      <c r="A43" s="5"/>
      <c r="B43" s="5"/>
      <c r="C43" s="18"/>
      <c r="D43" s="18"/>
      <c r="E43" s="18"/>
      <c r="F43" s="18"/>
      <c r="G43" s="18"/>
      <c r="H43" s="18"/>
      <c r="I43" s="9"/>
      <c r="J43" s="9"/>
      <c r="K43" s="9"/>
    </row>
    <row r="44" spans="1:13" ht="15.6" customHeight="1" x14ac:dyDescent="0.15">
      <c r="A44" s="5"/>
      <c r="B44" s="5"/>
      <c r="C44" s="5"/>
      <c r="D44" s="18"/>
      <c r="E44" s="18"/>
      <c r="F44" s="18"/>
      <c r="G44" s="18"/>
      <c r="H44" s="18"/>
      <c r="I44" s="9"/>
      <c r="J44" s="9"/>
      <c r="K44" s="9"/>
    </row>
    <row r="45" spans="1:13" ht="15.6" customHeight="1" x14ac:dyDescent="0.15"/>
    <row r="46" spans="1:13" ht="3.75" customHeight="1" x14ac:dyDescent="0.15"/>
    <row r="47" spans="1:13" ht="15.6" customHeight="1" x14ac:dyDescent="0.15"/>
    <row r="48" spans="1:13" ht="15.6" customHeight="1" x14ac:dyDescent="0.15"/>
    <row r="49" spans="1:16" ht="15.6" customHeight="1" x14ac:dyDescent="0.15"/>
    <row r="50" spans="1:16" ht="15.6" customHeight="1" x14ac:dyDescent="0.15"/>
    <row r="51" spans="1:16" ht="15.6" customHeight="1" x14ac:dyDescent="0.15"/>
    <row r="52" spans="1:16" ht="15.6" customHeight="1" x14ac:dyDescent="0.1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</row>
    <row r="53" spans="1:16" ht="15.6" customHeight="1" x14ac:dyDescent="0.15"/>
    <row r="54" spans="1:16" ht="15.6" customHeight="1" x14ac:dyDescent="0.15"/>
    <row r="55" spans="1:16" ht="5.25" customHeight="1" x14ac:dyDescent="0.15"/>
    <row r="56" spans="1:16" ht="15.6" customHeight="1" x14ac:dyDescent="0.15"/>
    <row r="57" spans="1:16" ht="15.6" customHeight="1" x14ac:dyDescent="0.15"/>
    <row r="58" spans="1:16" ht="15.6" customHeight="1" x14ac:dyDescent="0.15"/>
    <row r="59" spans="1:16" ht="15.6" customHeight="1" x14ac:dyDescent="0.15"/>
    <row r="60" spans="1:16" ht="15.6" customHeight="1" x14ac:dyDescent="0.15"/>
    <row r="61" spans="1:16" ht="15.6" customHeight="1" x14ac:dyDescent="0.15"/>
    <row r="62" spans="1:16" ht="15.6" customHeight="1" x14ac:dyDescent="0.15"/>
    <row r="63" spans="1:16" s="112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65"/>
      <c r="P63" s="6"/>
    </row>
    <row r="64" spans="1:16" ht="18" customHeight="1" x14ac:dyDescent="0.15">
      <c r="L64" s="112"/>
      <c r="M64" s="112"/>
      <c r="N64" s="112"/>
      <c r="P64" s="112"/>
    </row>
    <row r="65" ht="27" customHeight="1" x14ac:dyDescent="0.15"/>
    <row r="86" spans="1:11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" customHeight="1" x14ac:dyDescent="0.1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</row>
    <row r="97" spans="1:16" s="3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165"/>
      <c r="P97" s="6"/>
    </row>
    <row r="98" spans="1:16" s="112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168"/>
      <c r="P98" s="3"/>
    </row>
    <row r="99" spans="1:16" ht="18" customHeight="1" x14ac:dyDescent="0.15">
      <c r="L99" s="112"/>
      <c r="M99" s="112"/>
      <c r="N99" s="112"/>
      <c r="P99" s="112"/>
    </row>
    <row r="100" spans="1:16" ht="27" customHeight="1" x14ac:dyDescent="0.15"/>
    <row r="128" spans="1:11" ht="18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6" ht="18" customHeight="1" x14ac:dyDescent="0.1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</row>
    <row r="139" spans="1:16" s="3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65"/>
      <c r="P139" s="6"/>
    </row>
    <row r="140" spans="1:16" s="112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168"/>
      <c r="P140" s="3"/>
    </row>
    <row r="141" spans="1:16" ht="18" customHeight="1" x14ac:dyDescent="0.15">
      <c r="L141" s="112"/>
      <c r="M141" s="112"/>
      <c r="N141" s="112"/>
      <c r="P141" s="112"/>
    </row>
    <row r="142" spans="1:16" ht="27" customHeight="1" x14ac:dyDescent="0.15"/>
    <row r="143" spans="1:16" ht="14.45" customHeight="1" x14ac:dyDescent="0.15"/>
    <row r="144" spans="1:16" ht="14.45" customHeight="1" x14ac:dyDescent="0.15"/>
    <row r="145" ht="14.45" customHeight="1" x14ac:dyDescent="0.15"/>
    <row r="146" ht="14.45" customHeight="1" x14ac:dyDescent="0.15"/>
    <row r="147" ht="14.45" customHeight="1" x14ac:dyDescent="0.15"/>
    <row r="148" ht="14.45" customHeight="1" x14ac:dyDescent="0.15"/>
    <row r="149" ht="14.45" customHeight="1" x14ac:dyDescent="0.15"/>
    <row r="150" ht="14.45" customHeight="1" x14ac:dyDescent="0.15"/>
    <row r="151" ht="14.45" customHeight="1" x14ac:dyDescent="0.15"/>
    <row r="152" ht="14.45" customHeight="1" x14ac:dyDescent="0.15"/>
    <row r="153" ht="14.45" customHeight="1" x14ac:dyDescent="0.15"/>
    <row r="154" ht="14.45" customHeight="1" x14ac:dyDescent="0.15"/>
    <row r="155" ht="14.45" customHeight="1" x14ac:dyDescent="0.15"/>
    <row r="156" ht="14.45" customHeight="1" x14ac:dyDescent="0.15"/>
    <row r="157" ht="14.45" customHeight="1" x14ac:dyDescent="0.15"/>
    <row r="158" ht="14.45" customHeight="1" x14ac:dyDescent="0.15"/>
    <row r="159" ht="14.45" customHeight="1" x14ac:dyDescent="0.15"/>
    <row r="160" ht="14.45" customHeight="1" x14ac:dyDescent="0.15"/>
    <row r="161" ht="14.45" customHeight="1" x14ac:dyDescent="0.15"/>
    <row r="162" ht="14.45" customHeight="1" x14ac:dyDescent="0.15"/>
    <row r="163" ht="14.45" customHeight="1" x14ac:dyDescent="0.15"/>
    <row r="164" ht="14.45" customHeight="1" x14ac:dyDescent="0.15"/>
    <row r="165" ht="14.45" customHeight="1" x14ac:dyDescent="0.15"/>
    <row r="166" ht="14.45" customHeight="1" x14ac:dyDescent="0.15"/>
    <row r="167" ht="14.45" customHeight="1" x14ac:dyDescent="0.15"/>
    <row r="168" ht="14.45" customHeight="1" x14ac:dyDescent="0.15"/>
    <row r="169" ht="14.45" customHeight="1" x14ac:dyDescent="0.15"/>
    <row r="170" ht="14.45" customHeight="1" x14ac:dyDescent="0.15"/>
    <row r="171" ht="14.45" customHeight="1" x14ac:dyDescent="0.15"/>
    <row r="172" ht="14.45" customHeight="1" x14ac:dyDescent="0.15"/>
    <row r="173" ht="14.45" customHeight="1" x14ac:dyDescent="0.15"/>
    <row r="174" ht="14.45" customHeight="1" x14ac:dyDescent="0.15"/>
    <row r="175" ht="14.45" customHeight="1" x14ac:dyDescent="0.15"/>
    <row r="176" ht="14.45" customHeight="1" x14ac:dyDescent="0.15"/>
    <row r="177" spans="1:11" ht="14.45" customHeight="1" x14ac:dyDescent="0.15"/>
    <row r="178" spans="1:11" ht="14.45" customHeight="1" x14ac:dyDescent="0.15"/>
    <row r="179" spans="1:11" ht="14.45" customHeight="1" x14ac:dyDescent="0.15"/>
    <row r="180" spans="1:11" ht="14.45" customHeight="1" x14ac:dyDescent="0.15"/>
    <row r="181" spans="1:11" ht="14.45" customHeight="1" x14ac:dyDescent="0.15"/>
    <row r="182" spans="1:11" ht="14.4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4.45" customHeight="1" x14ac:dyDescent="0.1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1:11" ht="14.45" customHeight="1" x14ac:dyDescent="0.15"/>
    <row r="185" spans="1:11" ht="14.45" customHeight="1" x14ac:dyDescent="0.15"/>
    <row r="186" spans="1:11" ht="14.45" customHeight="1" x14ac:dyDescent="0.15"/>
    <row r="187" spans="1:11" ht="14.45" customHeight="1" x14ac:dyDescent="0.15"/>
    <row r="188" spans="1:11" ht="14.45" customHeight="1" x14ac:dyDescent="0.15"/>
    <row r="189" spans="1:11" ht="14.45" customHeight="1" x14ac:dyDescent="0.15"/>
    <row r="190" spans="1:11" ht="14.45" customHeight="1" x14ac:dyDescent="0.15"/>
    <row r="191" spans="1:11" ht="14.45" customHeight="1" x14ac:dyDescent="0.15"/>
    <row r="192" spans="1:11" ht="14.45" customHeight="1" x14ac:dyDescent="0.15"/>
    <row r="193" spans="1:16" s="3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165"/>
      <c r="P193" s="6"/>
    </row>
    <row r="194" spans="1:16" s="112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168"/>
      <c r="P194" s="3"/>
    </row>
    <row r="195" spans="1:16" ht="18" customHeight="1" x14ac:dyDescent="0.15">
      <c r="L195" s="112"/>
      <c r="M195" s="112"/>
      <c r="N195" s="112"/>
      <c r="P195" s="112"/>
    </row>
    <row r="196" spans="1:16" ht="27" customHeight="1" x14ac:dyDescent="0.15"/>
    <row r="197" spans="1:16" ht="13.5" customHeight="1" x14ac:dyDescent="0.15"/>
    <row r="198" spans="1:16" ht="13.5" customHeight="1" x14ac:dyDescent="0.15"/>
    <row r="199" spans="1:16" ht="13.5" customHeight="1" x14ac:dyDescent="0.15"/>
    <row r="200" spans="1:16" ht="13.5" customHeight="1" x14ac:dyDescent="0.15"/>
    <row r="201" spans="1:16" ht="13.5" customHeight="1" x14ac:dyDescent="0.15"/>
    <row r="202" spans="1:16" ht="13.5" customHeight="1" x14ac:dyDescent="0.15"/>
    <row r="203" spans="1:16" ht="13.5" customHeight="1" x14ac:dyDescent="0.15"/>
    <row r="204" spans="1:16" ht="13.5" customHeight="1" x14ac:dyDescent="0.15"/>
    <row r="205" spans="1:16" ht="13.5" customHeight="1" x14ac:dyDescent="0.15"/>
    <row r="206" spans="1:16" ht="13.5" customHeight="1" x14ac:dyDescent="0.15"/>
    <row r="207" spans="1:16" ht="13.5" customHeight="1" x14ac:dyDescent="0.15"/>
    <row r="208" spans="1:16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1:16" ht="13.5" customHeight="1" x14ac:dyDescent="0.15"/>
    <row r="242" spans="1:16" ht="13.5" customHeight="1" x14ac:dyDescent="0.1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</row>
    <row r="243" spans="1:16" ht="13.5" customHeight="1" x14ac:dyDescent="0.15"/>
    <row r="244" spans="1:16" ht="13.5" customHeight="1" x14ac:dyDescent="0.15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3"/>
    </row>
    <row r="245" spans="1:16" ht="13.5" customHeight="1" x14ac:dyDescent="0.15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3"/>
    </row>
    <row r="246" spans="1:16" ht="13.5" customHeight="1" x14ac:dyDescent="0.15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3"/>
    </row>
    <row r="247" spans="1:16" ht="13.5" customHeight="1" x14ac:dyDescent="0.15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3"/>
    </row>
    <row r="248" spans="1:16" ht="13.5" customHeight="1" x14ac:dyDescent="0.15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3"/>
    </row>
    <row r="249" spans="1:16" ht="13.5" customHeight="1" x14ac:dyDescent="0.15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3"/>
    </row>
    <row r="250" spans="1:16" ht="13.5" customHeight="1" x14ac:dyDescent="0.15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</row>
    <row r="251" spans="1:16" ht="13.5" customHeight="1" x14ac:dyDescent="0.15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</row>
    <row r="252" spans="1:16" ht="13.5" customHeight="1" x14ac:dyDescent="0.1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3"/>
    </row>
    <row r="253" spans="1:16" s="77" customFormat="1" ht="13.5" customHeight="1" x14ac:dyDescent="0.1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3"/>
      <c r="L253" s="6"/>
      <c r="M253" s="6"/>
      <c r="N253" s="6"/>
      <c r="O253" s="165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77"/>
      <c r="M254" s="77"/>
      <c r="N254" s="77"/>
      <c r="O254" s="169"/>
      <c r="P254" s="77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165"/>
      <c r="P255" s="6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O256" s="168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O257" s="168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O258" s="168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O259" s="168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O260" s="168"/>
    </row>
    <row r="261" spans="1:16" ht="18" customHeight="1" x14ac:dyDescent="0.15">
      <c r="L261" s="3"/>
      <c r="M261" s="3"/>
      <c r="N261" s="3"/>
      <c r="O261" s="168"/>
      <c r="P261" s="3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165"/>
      <c r="P263" s="6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O264" s="168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O265" s="168"/>
    </row>
    <row r="266" spans="1:16" ht="18" customHeight="1" x14ac:dyDescent="0.15">
      <c r="L266" s="3"/>
      <c r="M266" s="3"/>
      <c r="N266" s="3"/>
      <c r="O266" s="168"/>
      <c r="P266" s="3"/>
    </row>
    <row r="267" spans="1:16" ht="15" customHeight="1" x14ac:dyDescent="0.15"/>
    <row r="268" spans="1:16" ht="15" customHeight="1" x14ac:dyDescent="0.15"/>
    <row r="269" spans="1:16" ht="15" customHeight="1" x14ac:dyDescent="0.15"/>
    <row r="270" spans="1:16" ht="15" customHeight="1" x14ac:dyDescent="0.15"/>
    <row r="271" spans="1:16" ht="15" customHeight="1" x14ac:dyDescent="0.15"/>
    <row r="272" spans="1:16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</sheetData>
  <mergeCells count="39"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9"/>
  <sheetViews>
    <sheetView showGridLines="0" tabSelected="1" view="pageBreakPreview" zoomScale="110" zoomScaleNormal="100" zoomScaleSheetLayoutView="110" workbookViewId="0">
      <selection activeCell="P1" sqref="P1"/>
    </sheetView>
  </sheetViews>
  <sheetFormatPr defaultColWidth="9" defaultRowHeight="18" customHeight="1" x14ac:dyDescent="0.15"/>
  <cols>
    <col min="1" max="1" width="0.75" style="6" customWidth="1"/>
    <col min="2" max="10" width="2.125" style="6" customWidth="1"/>
    <col min="11" max="11" width="13.25" style="6" customWidth="1"/>
    <col min="12" max="13" width="7.625" style="6" customWidth="1"/>
    <col min="14" max="14" width="0.75" style="6" customWidth="1"/>
    <col min="15" max="15" width="11.875" style="167" bestFit="1" customWidth="1"/>
    <col min="16" max="16" width="9" style="6"/>
    <col min="17" max="17" width="10.375" style="6" bestFit="1" customWidth="1"/>
    <col min="18" max="16384" width="9" style="6"/>
  </cols>
  <sheetData>
    <row r="1" spans="1:17" ht="18" customHeight="1" x14ac:dyDescent="0.15">
      <c r="B1" s="148" t="s">
        <v>171</v>
      </c>
      <c r="C1" s="148"/>
      <c r="D1" s="148"/>
      <c r="E1" s="148"/>
      <c r="F1" s="148"/>
      <c r="G1" s="148"/>
      <c r="H1" s="148"/>
      <c r="I1" s="148"/>
      <c r="J1" s="148"/>
      <c r="K1" s="148"/>
      <c r="L1" s="148" t="s">
        <v>109</v>
      </c>
      <c r="M1" s="148"/>
    </row>
    <row r="2" spans="1:17" ht="18" customHeight="1" x14ac:dyDescent="0.15">
      <c r="A2" s="149"/>
      <c r="B2" s="265" t="s">
        <v>110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7" s="3" customFormat="1" ht="15.95" customHeight="1" x14ac:dyDescent="0.15">
      <c r="B3" s="266" t="s">
        <v>178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O3" s="170"/>
    </row>
    <row r="4" spans="1:17" s="3" customFormat="1" ht="15.95" customHeight="1" x14ac:dyDescent="0.15">
      <c r="B4" s="266" t="s">
        <v>179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O4" s="170"/>
    </row>
    <row r="5" spans="1:17" s="3" customFormat="1" ht="17.25" customHeight="1" thickBot="1" x14ac:dyDescent="0.2">
      <c r="M5" s="91" t="s">
        <v>170</v>
      </c>
      <c r="O5" s="170"/>
    </row>
    <row r="6" spans="1:17" s="3" customFormat="1" ht="14.45" customHeight="1" x14ac:dyDescent="0.15">
      <c r="B6" s="267" t="s">
        <v>1</v>
      </c>
      <c r="C6" s="268"/>
      <c r="D6" s="268"/>
      <c r="E6" s="268"/>
      <c r="F6" s="268"/>
      <c r="G6" s="268"/>
      <c r="H6" s="268"/>
      <c r="I6" s="269"/>
      <c r="J6" s="269"/>
      <c r="K6" s="270"/>
      <c r="L6" s="274" t="s">
        <v>2</v>
      </c>
      <c r="M6" s="275"/>
      <c r="O6" s="170"/>
    </row>
    <row r="7" spans="1:17" s="3" customFormat="1" ht="14.45" customHeight="1" thickBot="1" x14ac:dyDescent="0.2">
      <c r="B7" s="271"/>
      <c r="C7" s="272"/>
      <c r="D7" s="272"/>
      <c r="E7" s="272"/>
      <c r="F7" s="272"/>
      <c r="G7" s="272"/>
      <c r="H7" s="272"/>
      <c r="I7" s="272"/>
      <c r="J7" s="272"/>
      <c r="K7" s="273"/>
      <c r="L7" s="276"/>
      <c r="M7" s="277"/>
      <c r="O7" s="170"/>
    </row>
    <row r="8" spans="1:17" s="112" customFormat="1" ht="14.25" customHeight="1" x14ac:dyDescent="0.15">
      <c r="B8" s="53" t="s">
        <v>111</v>
      </c>
      <c r="C8" s="54"/>
      <c r="D8" s="54"/>
      <c r="E8" s="55"/>
      <c r="F8" s="55"/>
      <c r="G8" s="56"/>
      <c r="H8" s="55"/>
      <c r="I8" s="150"/>
      <c r="J8" s="150"/>
      <c r="K8" s="151"/>
      <c r="L8" s="263"/>
      <c r="M8" s="264"/>
      <c r="O8" s="167"/>
    </row>
    <row r="9" spans="1:17" ht="14.25" customHeight="1" x14ac:dyDescent="0.15">
      <c r="B9" s="4"/>
      <c r="C9" s="57" t="s">
        <v>112</v>
      </c>
      <c r="D9" s="57"/>
      <c r="E9" s="58"/>
      <c r="F9" s="58"/>
      <c r="G9" s="3"/>
      <c r="H9" s="58"/>
      <c r="K9" s="152"/>
      <c r="L9" s="235">
        <f>L10+L15</f>
        <v>221151623</v>
      </c>
      <c r="M9" s="236"/>
    </row>
    <row r="10" spans="1:17" ht="13.5" customHeight="1" x14ac:dyDescent="0.15">
      <c r="B10" s="4"/>
      <c r="C10" s="57"/>
      <c r="D10" s="57" t="s">
        <v>113</v>
      </c>
      <c r="E10" s="58"/>
      <c r="F10" s="58"/>
      <c r="G10" s="58"/>
      <c r="H10" s="58"/>
      <c r="K10" s="152"/>
      <c r="L10" s="235">
        <f>SUM(L11:M14)</f>
        <v>218372164</v>
      </c>
      <c r="M10" s="236"/>
    </row>
    <row r="11" spans="1:17" ht="13.5" customHeight="1" x14ac:dyDescent="0.15">
      <c r="B11" s="4"/>
      <c r="C11" s="57"/>
      <c r="D11" s="57"/>
      <c r="E11" s="59" t="s">
        <v>114</v>
      </c>
      <c r="F11" s="58"/>
      <c r="G11" s="58"/>
      <c r="H11" s="58"/>
      <c r="K11" s="152"/>
      <c r="L11" s="235">
        <f>84237+31780242</f>
        <v>31864479</v>
      </c>
      <c r="M11" s="236"/>
      <c r="O11" s="167" t="s">
        <v>180</v>
      </c>
    </row>
    <row r="12" spans="1:17" ht="13.5" customHeight="1" x14ac:dyDescent="0.15">
      <c r="B12" s="4"/>
      <c r="C12" s="57"/>
      <c r="D12" s="57"/>
      <c r="E12" s="59" t="s">
        <v>115</v>
      </c>
      <c r="F12" s="58"/>
      <c r="G12" s="58"/>
      <c r="H12" s="58"/>
      <c r="K12" s="152"/>
      <c r="L12" s="235">
        <f>82515457+102831207+1161021</f>
        <v>186507685</v>
      </c>
      <c r="M12" s="236"/>
      <c r="O12" s="167" t="s">
        <v>181</v>
      </c>
    </row>
    <row r="13" spans="1:17" ht="13.5" customHeight="1" x14ac:dyDescent="0.15">
      <c r="B13" s="60"/>
      <c r="C13" s="3"/>
      <c r="D13" s="3"/>
      <c r="E13" s="7" t="s">
        <v>116</v>
      </c>
      <c r="F13" s="3"/>
      <c r="G13" s="3"/>
      <c r="H13" s="3"/>
      <c r="K13" s="152"/>
      <c r="L13" s="235"/>
      <c r="M13" s="236"/>
      <c r="Q13" s="153"/>
    </row>
    <row r="14" spans="1:17" ht="13.5" customHeight="1" x14ac:dyDescent="0.15">
      <c r="B14" s="61"/>
      <c r="C14" s="62"/>
      <c r="D14" s="3"/>
      <c r="E14" s="62" t="s">
        <v>117</v>
      </c>
      <c r="F14" s="62"/>
      <c r="G14" s="62"/>
      <c r="H14" s="62"/>
      <c r="K14" s="152"/>
      <c r="L14" s="235"/>
      <c r="M14" s="236"/>
    </row>
    <row r="15" spans="1:17" ht="13.5" customHeight="1" x14ac:dyDescent="0.15">
      <c r="B15" s="60"/>
      <c r="C15" s="62"/>
      <c r="D15" s="7" t="s">
        <v>118</v>
      </c>
      <c r="E15" s="62"/>
      <c r="F15" s="62"/>
      <c r="G15" s="62"/>
      <c r="H15" s="62"/>
      <c r="K15" s="152"/>
      <c r="L15" s="235">
        <f>SUM(L16:M19)</f>
        <v>2779459</v>
      </c>
      <c r="M15" s="236"/>
    </row>
    <row r="16" spans="1:17" ht="13.5" customHeight="1" x14ac:dyDescent="0.15">
      <c r="B16" s="60"/>
      <c r="C16" s="62"/>
      <c r="D16" s="62"/>
      <c r="E16" s="7" t="s">
        <v>119</v>
      </c>
      <c r="F16" s="62"/>
      <c r="G16" s="62"/>
      <c r="H16" s="62"/>
      <c r="K16" s="152"/>
      <c r="L16" s="235">
        <v>2648690</v>
      </c>
      <c r="M16" s="236"/>
      <c r="O16" s="167" t="s">
        <v>182</v>
      </c>
    </row>
    <row r="17" spans="2:15" ht="13.5" customHeight="1" x14ac:dyDescent="0.15">
      <c r="B17" s="60"/>
      <c r="C17" s="62"/>
      <c r="D17" s="62"/>
      <c r="E17" s="7" t="s">
        <v>120</v>
      </c>
      <c r="F17" s="62"/>
      <c r="G17" s="62"/>
      <c r="H17" s="62"/>
      <c r="K17" s="152"/>
      <c r="L17" s="235">
        <v>130769</v>
      </c>
      <c r="M17" s="236"/>
      <c r="O17" s="167" t="s">
        <v>183</v>
      </c>
    </row>
    <row r="18" spans="2:15" ht="13.5" customHeight="1" x14ac:dyDescent="0.15">
      <c r="B18" s="60"/>
      <c r="C18" s="3"/>
      <c r="D18" s="62"/>
      <c r="E18" s="7" t="s">
        <v>121</v>
      </c>
      <c r="F18" s="62"/>
      <c r="G18" s="62"/>
      <c r="H18" s="62"/>
      <c r="K18" s="152"/>
      <c r="L18" s="235"/>
      <c r="M18" s="236"/>
    </row>
    <row r="19" spans="2:15" ht="13.5" customHeight="1" x14ac:dyDescent="0.15">
      <c r="B19" s="60"/>
      <c r="C19" s="3"/>
      <c r="D19" s="5"/>
      <c r="E19" s="62" t="s">
        <v>117</v>
      </c>
      <c r="F19" s="3"/>
      <c r="G19" s="62"/>
      <c r="H19" s="62"/>
      <c r="K19" s="152"/>
      <c r="L19" s="235"/>
      <c r="M19" s="236"/>
    </row>
    <row r="20" spans="2:15" ht="13.5" customHeight="1" x14ac:dyDescent="0.15">
      <c r="B20" s="60"/>
      <c r="C20" s="3" t="s">
        <v>122</v>
      </c>
      <c r="D20" s="5"/>
      <c r="E20" s="62"/>
      <c r="F20" s="62"/>
      <c r="G20" s="62"/>
      <c r="H20" s="62"/>
      <c r="K20" s="152"/>
      <c r="L20" s="235">
        <f>SUM(L21:M24)</f>
        <v>228910181</v>
      </c>
      <c r="M20" s="236"/>
    </row>
    <row r="21" spans="2:15" ht="13.5" customHeight="1" x14ac:dyDescent="0.15">
      <c r="B21" s="60"/>
      <c r="C21" s="3"/>
      <c r="D21" s="8" t="s">
        <v>123</v>
      </c>
      <c r="E21" s="62"/>
      <c r="F21" s="62"/>
      <c r="G21" s="62"/>
      <c r="H21" s="62"/>
      <c r="K21" s="152"/>
      <c r="L21" s="235"/>
      <c r="M21" s="236"/>
    </row>
    <row r="22" spans="2:15" ht="13.5" customHeight="1" x14ac:dyDescent="0.15">
      <c r="B22" s="60"/>
      <c r="C22" s="3"/>
      <c r="D22" s="8" t="s">
        <v>124</v>
      </c>
      <c r="E22" s="62"/>
      <c r="F22" s="62"/>
      <c r="G22" s="62"/>
      <c r="H22" s="62"/>
      <c r="K22" s="152"/>
      <c r="L22" s="235"/>
      <c r="M22" s="236"/>
    </row>
    <row r="23" spans="2:15" ht="13.5" customHeight="1" x14ac:dyDescent="0.15">
      <c r="B23" s="60"/>
      <c r="C23" s="3"/>
      <c r="D23" s="8" t="s">
        <v>125</v>
      </c>
      <c r="E23" s="62"/>
      <c r="F23" s="62"/>
      <c r="G23" s="62"/>
      <c r="H23" s="62"/>
      <c r="K23" s="152"/>
      <c r="L23" s="235">
        <v>226729280</v>
      </c>
      <c r="M23" s="236"/>
      <c r="O23" s="167" t="s">
        <v>184</v>
      </c>
    </row>
    <row r="24" spans="2:15" ht="13.5" customHeight="1" x14ac:dyDescent="0.15">
      <c r="B24" s="60"/>
      <c r="C24" s="3"/>
      <c r="D24" s="5" t="s">
        <v>126</v>
      </c>
      <c r="E24" s="62"/>
      <c r="F24" s="62"/>
      <c r="G24" s="62"/>
      <c r="H24" s="5"/>
      <c r="K24" s="152"/>
      <c r="L24" s="235">
        <v>2180901</v>
      </c>
      <c r="M24" s="236"/>
      <c r="O24" s="167" t="s">
        <v>185</v>
      </c>
    </row>
    <row r="25" spans="2:15" ht="13.5" customHeight="1" x14ac:dyDescent="0.15">
      <c r="B25" s="60"/>
      <c r="C25" s="3" t="s">
        <v>127</v>
      </c>
      <c r="D25" s="5"/>
      <c r="E25" s="62"/>
      <c r="F25" s="62"/>
      <c r="G25" s="62"/>
      <c r="H25" s="5"/>
      <c r="K25" s="152"/>
      <c r="L25" s="235"/>
      <c r="M25" s="236"/>
    </row>
    <row r="26" spans="2:15" ht="13.5" customHeight="1" x14ac:dyDescent="0.15">
      <c r="B26" s="60"/>
      <c r="C26" s="3"/>
      <c r="D26" s="8" t="s">
        <v>128</v>
      </c>
      <c r="E26" s="62"/>
      <c r="F26" s="62"/>
      <c r="G26" s="62"/>
      <c r="H26" s="62"/>
      <c r="K26" s="152"/>
      <c r="L26" s="235"/>
      <c r="M26" s="236"/>
    </row>
    <row r="27" spans="2:15" ht="13.5" customHeight="1" x14ac:dyDescent="0.15">
      <c r="B27" s="60"/>
      <c r="C27" s="3"/>
      <c r="D27" s="5" t="s">
        <v>117</v>
      </c>
      <c r="E27" s="62"/>
      <c r="F27" s="62"/>
      <c r="G27" s="62"/>
      <c r="H27" s="62"/>
      <c r="K27" s="152"/>
      <c r="L27" s="235"/>
      <c r="M27" s="236"/>
    </row>
    <row r="28" spans="2:15" ht="13.5" customHeight="1" x14ac:dyDescent="0.15">
      <c r="B28" s="60"/>
      <c r="C28" s="3" t="s">
        <v>129</v>
      </c>
      <c r="D28" s="5"/>
      <c r="E28" s="62"/>
      <c r="F28" s="62"/>
      <c r="G28" s="62"/>
      <c r="H28" s="62"/>
      <c r="K28" s="152"/>
      <c r="L28" s="235"/>
      <c r="M28" s="236"/>
    </row>
    <row r="29" spans="2:15" ht="13.5" customHeight="1" x14ac:dyDescent="0.15">
      <c r="B29" s="63" t="s">
        <v>130</v>
      </c>
      <c r="C29" s="64"/>
      <c r="D29" s="11"/>
      <c r="E29" s="65"/>
      <c r="F29" s="65"/>
      <c r="G29" s="65"/>
      <c r="H29" s="65"/>
      <c r="I29" s="147"/>
      <c r="J29" s="147"/>
      <c r="K29" s="154"/>
      <c r="L29" s="261">
        <f>L20-L9</f>
        <v>7758558</v>
      </c>
      <c r="M29" s="262"/>
    </row>
    <row r="30" spans="2:15" ht="13.5" customHeight="1" x14ac:dyDescent="0.15">
      <c r="B30" s="60" t="s">
        <v>131</v>
      </c>
      <c r="C30" s="3"/>
      <c r="D30" s="5"/>
      <c r="E30" s="62"/>
      <c r="F30" s="62"/>
      <c r="G30" s="62"/>
      <c r="H30" s="5"/>
      <c r="K30" s="152"/>
      <c r="L30" s="235"/>
      <c r="M30" s="236"/>
    </row>
    <row r="31" spans="2:15" ht="13.5" customHeight="1" x14ac:dyDescent="0.15">
      <c r="B31" s="60"/>
      <c r="C31" s="3" t="s">
        <v>132</v>
      </c>
      <c r="D31" s="5"/>
      <c r="E31" s="62"/>
      <c r="F31" s="62"/>
      <c r="G31" s="62"/>
      <c r="H31" s="62"/>
      <c r="K31" s="152"/>
      <c r="L31" s="235">
        <f>SUM(L32:M36)</f>
        <v>28725727</v>
      </c>
      <c r="M31" s="236"/>
    </row>
    <row r="32" spans="2:15" ht="13.5" customHeight="1" x14ac:dyDescent="0.15">
      <c r="B32" s="60"/>
      <c r="C32" s="3"/>
      <c r="D32" s="8" t="s">
        <v>133</v>
      </c>
      <c r="E32" s="62"/>
      <c r="F32" s="62"/>
      <c r="G32" s="62"/>
      <c r="H32" s="62"/>
      <c r="K32" s="152"/>
      <c r="L32" s="235">
        <v>11132000</v>
      </c>
      <c r="M32" s="236"/>
      <c r="O32" s="167" t="s">
        <v>186</v>
      </c>
    </row>
    <row r="33" spans="2:15" ht="13.5" customHeight="1" x14ac:dyDescent="0.15">
      <c r="B33" s="60"/>
      <c r="C33" s="3"/>
      <c r="D33" s="8" t="s">
        <v>134</v>
      </c>
      <c r="E33" s="62"/>
      <c r="F33" s="62"/>
      <c r="G33" s="62"/>
      <c r="H33" s="62"/>
      <c r="K33" s="152"/>
      <c r="L33" s="235">
        <f>2007000+15000000+586727</f>
        <v>17593727</v>
      </c>
      <c r="M33" s="236"/>
      <c r="O33" s="167" t="s">
        <v>187</v>
      </c>
    </row>
    <row r="34" spans="2:15" ht="13.5" customHeight="1" x14ac:dyDescent="0.15">
      <c r="B34" s="60"/>
      <c r="C34" s="3"/>
      <c r="D34" s="8" t="s">
        <v>135</v>
      </c>
      <c r="E34" s="62"/>
      <c r="F34" s="62"/>
      <c r="G34" s="62"/>
      <c r="H34" s="62"/>
      <c r="K34" s="152"/>
      <c r="L34" s="235"/>
      <c r="M34" s="236"/>
    </row>
    <row r="35" spans="2:15" ht="13.5" customHeight="1" x14ac:dyDescent="0.15">
      <c r="B35" s="60"/>
      <c r="C35" s="3"/>
      <c r="D35" s="8" t="s">
        <v>136</v>
      </c>
      <c r="E35" s="62"/>
      <c r="F35" s="62"/>
      <c r="G35" s="62"/>
      <c r="H35" s="62"/>
      <c r="K35" s="152"/>
      <c r="L35" s="235"/>
      <c r="M35" s="236"/>
    </row>
    <row r="36" spans="2:15" ht="13.5" customHeight="1" x14ac:dyDescent="0.15">
      <c r="B36" s="60"/>
      <c r="C36" s="3"/>
      <c r="D36" s="5" t="s">
        <v>117</v>
      </c>
      <c r="E36" s="62"/>
      <c r="F36" s="62"/>
      <c r="G36" s="62"/>
      <c r="H36" s="62"/>
      <c r="K36" s="152"/>
      <c r="L36" s="235"/>
      <c r="M36" s="236"/>
    </row>
    <row r="37" spans="2:15" ht="13.5" customHeight="1" x14ac:dyDescent="0.15">
      <c r="B37" s="60"/>
      <c r="C37" s="3" t="s">
        <v>137</v>
      </c>
      <c r="D37" s="5"/>
      <c r="E37" s="62"/>
      <c r="F37" s="62"/>
      <c r="G37" s="62"/>
      <c r="H37" s="5"/>
      <c r="K37" s="152"/>
      <c r="L37" s="235">
        <f>SUM(L38:M42)</f>
        <v>35000000</v>
      </c>
      <c r="M37" s="236"/>
    </row>
    <row r="38" spans="2:15" ht="13.5" customHeight="1" x14ac:dyDescent="0.15">
      <c r="B38" s="60"/>
      <c r="C38" s="3"/>
      <c r="D38" s="8" t="s">
        <v>124</v>
      </c>
      <c r="E38" s="62"/>
      <c r="F38" s="62"/>
      <c r="G38" s="62"/>
      <c r="H38" s="5"/>
      <c r="K38" s="152"/>
      <c r="L38" s="235"/>
      <c r="M38" s="236"/>
    </row>
    <row r="39" spans="2:15" ht="13.5" customHeight="1" x14ac:dyDescent="0.15">
      <c r="B39" s="60"/>
      <c r="C39" s="3"/>
      <c r="D39" s="8" t="s">
        <v>138</v>
      </c>
      <c r="E39" s="62"/>
      <c r="F39" s="62"/>
      <c r="G39" s="62"/>
      <c r="H39" s="5"/>
      <c r="K39" s="152"/>
      <c r="L39" s="235">
        <v>35000000</v>
      </c>
      <c r="M39" s="236"/>
      <c r="O39" s="167" t="s">
        <v>188</v>
      </c>
    </row>
    <row r="40" spans="2:15" ht="13.5" customHeight="1" x14ac:dyDescent="0.15">
      <c r="B40" s="60"/>
      <c r="C40" s="3"/>
      <c r="D40" s="8" t="s">
        <v>139</v>
      </c>
      <c r="E40" s="62"/>
      <c r="F40" s="3"/>
      <c r="G40" s="62"/>
      <c r="H40" s="62"/>
      <c r="K40" s="152"/>
      <c r="L40" s="235"/>
      <c r="M40" s="236"/>
    </row>
    <row r="41" spans="2:15" ht="13.5" customHeight="1" x14ac:dyDescent="0.15">
      <c r="B41" s="60"/>
      <c r="C41" s="3"/>
      <c r="D41" s="8" t="s">
        <v>140</v>
      </c>
      <c r="E41" s="62"/>
      <c r="F41" s="3"/>
      <c r="G41" s="62"/>
      <c r="H41" s="62"/>
      <c r="K41" s="152"/>
      <c r="L41" s="235"/>
      <c r="M41" s="236"/>
    </row>
    <row r="42" spans="2:15" ht="13.5" customHeight="1" x14ac:dyDescent="0.15">
      <c r="B42" s="60"/>
      <c r="C42" s="3"/>
      <c r="D42" s="5" t="s">
        <v>126</v>
      </c>
      <c r="E42" s="62"/>
      <c r="F42" s="62"/>
      <c r="G42" s="62"/>
      <c r="H42" s="62"/>
      <c r="K42" s="152"/>
      <c r="L42" s="235"/>
      <c r="M42" s="236"/>
    </row>
    <row r="43" spans="2:15" ht="13.5" customHeight="1" x14ac:dyDescent="0.15">
      <c r="B43" s="63" t="s">
        <v>141</v>
      </c>
      <c r="C43" s="64"/>
      <c r="D43" s="11"/>
      <c r="E43" s="65"/>
      <c r="F43" s="65"/>
      <c r="G43" s="65"/>
      <c r="H43" s="65"/>
      <c r="I43" s="147"/>
      <c r="J43" s="147"/>
      <c r="K43" s="154"/>
      <c r="L43" s="261">
        <f>L37-L31</f>
        <v>6274273</v>
      </c>
      <c r="M43" s="262"/>
    </row>
    <row r="44" spans="2:15" ht="13.5" customHeight="1" x14ac:dyDescent="0.15">
      <c r="B44" s="60" t="s">
        <v>142</v>
      </c>
      <c r="C44" s="3"/>
      <c r="D44" s="5"/>
      <c r="E44" s="62"/>
      <c r="F44" s="62"/>
      <c r="G44" s="62"/>
      <c r="H44" s="62"/>
      <c r="K44" s="152"/>
      <c r="L44" s="235"/>
      <c r="M44" s="236"/>
    </row>
    <row r="45" spans="2:15" ht="13.5" customHeight="1" x14ac:dyDescent="0.15">
      <c r="B45" s="60"/>
      <c r="C45" s="3" t="s">
        <v>143</v>
      </c>
      <c r="D45" s="5"/>
      <c r="E45" s="62"/>
      <c r="F45" s="62"/>
      <c r="G45" s="62"/>
      <c r="H45" s="62"/>
      <c r="K45" s="152"/>
      <c r="L45" s="235"/>
      <c r="M45" s="236"/>
    </row>
    <row r="46" spans="2:15" ht="13.5" customHeight="1" x14ac:dyDescent="0.15">
      <c r="B46" s="60"/>
      <c r="C46" s="3"/>
      <c r="D46" s="8" t="s">
        <v>144</v>
      </c>
      <c r="E46" s="62"/>
      <c r="F46" s="62"/>
      <c r="G46" s="62"/>
      <c r="H46" s="62"/>
      <c r="K46" s="152"/>
      <c r="L46" s="235"/>
      <c r="M46" s="236"/>
    </row>
    <row r="47" spans="2:15" ht="13.5" customHeight="1" x14ac:dyDescent="0.15">
      <c r="B47" s="60"/>
      <c r="C47" s="3"/>
      <c r="D47" s="5" t="s">
        <v>117</v>
      </c>
      <c r="E47" s="62"/>
      <c r="F47" s="62"/>
      <c r="G47" s="62"/>
      <c r="H47" s="62"/>
      <c r="K47" s="152"/>
      <c r="L47" s="235"/>
      <c r="M47" s="236"/>
    </row>
    <row r="48" spans="2:15" ht="13.5" customHeight="1" x14ac:dyDescent="0.15">
      <c r="B48" s="60"/>
      <c r="C48" s="3" t="s">
        <v>145</v>
      </c>
      <c r="D48" s="5"/>
      <c r="E48" s="62"/>
      <c r="F48" s="62"/>
      <c r="G48" s="62"/>
      <c r="H48" s="62"/>
      <c r="K48" s="152"/>
      <c r="L48" s="235"/>
      <c r="M48" s="236"/>
    </row>
    <row r="49" spans="2:15" ht="13.5" customHeight="1" x14ac:dyDescent="0.15">
      <c r="B49" s="60"/>
      <c r="C49" s="3"/>
      <c r="D49" s="8" t="s">
        <v>146</v>
      </c>
      <c r="E49" s="62"/>
      <c r="F49" s="62"/>
      <c r="G49" s="62"/>
      <c r="H49" s="58"/>
      <c r="K49" s="152"/>
      <c r="L49" s="235"/>
      <c r="M49" s="236"/>
    </row>
    <row r="50" spans="2:15" ht="13.5" customHeight="1" x14ac:dyDescent="0.15">
      <c r="B50" s="60"/>
      <c r="C50" s="3"/>
      <c r="D50" s="5" t="s">
        <v>126</v>
      </c>
      <c r="E50" s="62"/>
      <c r="F50" s="62"/>
      <c r="G50" s="62"/>
      <c r="H50" s="66"/>
      <c r="K50" s="152"/>
      <c r="L50" s="235"/>
      <c r="M50" s="236"/>
    </row>
    <row r="51" spans="2:15" ht="13.5" customHeight="1" x14ac:dyDescent="0.15">
      <c r="B51" s="63" t="s">
        <v>147</v>
      </c>
      <c r="C51" s="64"/>
      <c r="D51" s="11"/>
      <c r="E51" s="65"/>
      <c r="F51" s="65"/>
      <c r="G51" s="65"/>
      <c r="H51" s="67"/>
      <c r="I51" s="147"/>
      <c r="J51" s="147"/>
      <c r="K51" s="154"/>
      <c r="L51" s="233"/>
      <c r="M51" s="234"/>
    </row>
    <row r="52" spans="2:15" ht="13.5" customHeight="1" x14ac:dyDescent="0.15">
      <c r="B52" s="256" t="s">
        <v>148</v>
      </c>
      <c r="C52" s="257"/>
      <c r="D52" s="257"/>
      <c r="E52" s="257"/>
      <c r="F52" s="257"/>
      <c r="G52" s="257"/>
      <c r="H52" s="257"/>
      <c r="I52" s="257"/>
      <c r="J52" s="257"/>
      <c r="K52" s="258"/>
      <c r="L52" s="259">
        <f>L29+L43+L51</f>
        <v>14032831</v>
      </c>
      <c r="M52" s="260"/>
    </row>
    <row r="53" spans="2:15" ht="13.5" customHeight="1" thickBot="1" x14ac:dyDescent="0.2">
      <c r="B53" s="248" t="s">
        <v>149</v>
      </c>
      <c r="C53" s="249"/>
      <c r="D53" s="249"/>
      <c r="E53" s="249"/>
      <c r="F53" s="249"/>
      <c r="G53" s="249"/>
      <c r="H53" s="249"/>
      <c r="I53" s="249"/>
      <c r="J53" s="249"/>
      <c r="K53" s="250"/>
      <c r="L53" s="235">
        <v>21768633</v>
      </c>
      <c r="M53" s="236"/>
    </row>
    <row r="54" spans="2:15" ht="13.5" customHeight="1" thickBot="1" x14ac:dyDescent="0.2">
      <c r="B54" s="251" t="s">
        <v>150</v>
      </c>
      <c r="C54" s="252"/>
      <c r="D54" s="252"/>
      <c r="E54" s="252"/>
      <c r="F54" s="252"/>
      <c r="G54" s="252"/>
      <c r="H54" s="252"/>
      <c r="I54" s="252"/>
      <c r="J54" s="252"/>
      <c r="K54" s="253"/>
      <c r="L54" s="254">
        <f>L52+L53</f>
        <v>35801464</v>
      </c>
      <c r="M54" s="255"/>
    </row>
    <row r="55" spans="2:15" ht="13.5" customHeight="1" thickBot="1" x14ac:dyDescent="0.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155"/>
      <c r="M55" s="156"/>
    </row>
    <row r="56" spans="2:15" ht="13.5" customHeight="1" x14ac:dyDescent="0.15">
      <c r="B56" s="69" t="s">
        <v>151</v>
      </c>
      <c r="C56" s="70"/>
      <c r="D56" s="70"/>
      <c r="E56" s="70"/>
      <c r="F56" s="70"/>
      <c r="G56" s="70"/>
      <c r="H56" s="70"/>
      <c r="I56" s="70"/>
      <c r="J56" s="70"/>
      <c r="K56" s="70"/>
      <c r="L56" s="157"/>
      <c r="M56" s="158"/>
    </row>
    <row r="57" spans="2:15" ht="13.5" customHeight="1" x14ac:dyDescent="0.15">
      <c r="B57" s="95" t="s">
        <v>152</v>
      </c>
      <c r="C57" s="71"/>
      <c r="D57" s="71"/>
      <c r="E57" s="71"/>
      <c r="F57" s="71"/>
      <c r="G57" s="71"/>
      <c r="H57" s="71"/>
      <c r="I57" s="71"/>
      <c r="J57" s="71"/>
      <c r="K57" s="71"/>
      <c r="L57" s="159"/>
      <c r="M57" s="160"/>
    </row>
    <row r="58" spans="2:15" ht="13.5" customHeight="1" thickBot="1" x14ac:dyDescent="0.2">
      <c r="B58" s="72" t="s">
        <v>153</v>
      </c>
      <c r="C58" s="73"/>
      <c r="D58" s="73"/>
      <c r="E58" s="73"/>
      <c r="F58" s="73"/>
      <c r="G58" s="73"/>
      <c r="H58" s="73"/>
      <c r="I58" s="73"/>
      <c r="J58" s="73"/>
      <c r="K58" s="73"/>
      <c r="L58" s="161"/>
      <c r="M58" s="162"/>
    </row>
    <row r="59" spans="2:15" ht="13.5" customHeight="1" thickBot="1" x14ac:dyDescent="0.2">
      <c r="B59" s="74" t="s">
        <v>154</v>
      </c>
      <c r="C59" s="75"/>
      <c r="D59" s="13"/>
      <c r="E59" s="76"/>
      <c r="F59" s="76"/>
      <c r="G59" s="76"/>
      <c r="H59" s="76"/>
      <c r="I59" s="163"/>
      <c r="J59" s="163"/>
      <c r="K59" s="163"/>
      <c r="L59" s="246">
        <v>35801464</v>
      </c>
      <c r="M59" s="247"/>
      <c r="O59" s="167">
        <f>L54-L59</f>
        <v>0</v>
      </c>
    </row>
    <row r="60" spans="2:15" ht="3" customHeight="1" x14ac:dyDescent="0.15">
      <c r="B60" s="3"/>
      <c r="C60" s="3"/>
      <c r="D60" s="5"/>
      <c r="E60" s="62"/>
      <c r="F60" s="62"/>
      <c r="G60" s="62"/>
      <c r="H60" s="58"/>
    </row>
    <row r="61" spans="2:15" ht="13.5" customHeight="1" x14ac:dyDescent="0.15">
      <c r="B61" s="3"/>
      <c r="C61" s="3"/>
      <c r="D61" s="5"/>
      <c r="E61" s="62"/>
      <c r="F61" s="62"/>
      <c r="G61" s="62"/>
      <c r="H61" s="66"/>
    </row>
    <row r="62" spans="2:15" ht="13.5" customHeight="1" x14ac:dyDescent="0.15">
      <c r="B62" s="3"/>
      <c r="C62" s="3"/>
      <c r="D62" s="5"/>
      <c r="E62" s="62"/>
      <c r="F62" s="62"/>
      <c r="G62" s="62"/>
      <c r="H62" s="62"/>
    </row>
    <row r="63" spans="2:15" ht="13.5" customHeight="1" x14ac:dyDescent="0.15">
      <c r="B63" s="3"/>
      <c r="C63" s="3"/>
      <c r="D63" s="5"/>
      <c r="E63" s="62"/>
      <c r="F63" s="62"/>
      <c r="G63" s="62"/>
      <c r="H63" s="62"/>
    </row>
    <row r="64" spans="2:15" ht="13.5" customHeight="1" x14ac:dyDescent="0.15">
      <c r="B64" s="3"/>
      <c r="C64" s="3"/>
      <c r="D64" s="5"/>
      <c r="E64" s="62"/>
      <c r="F64" s="62"/>
      <c r="G64" s="62"/>
      <c r="H64" s="62"/>
    </row>
    <row r="65" spans="1:15" ht="13.5" customHeight="1" x14ac:dyDescent="0.15">
      <c r="B65" s="3"/>
      <c r="C65" s="3"/>
      <c r="D65" s="62"/>
      <c r="E65" s="3"/>
      <c r="F65" s="3"/>
      <c r="G65" s="62"/>
      <c r="H65" s="62"/>
    </row>
    <row r="66" spans="1:15" ht="13.5" customHeight="1" x14ac:dyDescent="0.15">
      <c r="B66" s="3"/>
      <c r="C66" s="3"/>
      <c r="D66" s="5"/>
      <c r="E66" s="62"/>
      <c r="F66" s="62"/>
      <c r="G66" s="62"/>
      <c r="H66" s="62"/>
    </row>
    <row r="67" spans="1:15" ht="13.5" customHeight="1" x14ac:dyDescent="0.15">
      <c r="B67" s="3"/>
      <c r="C67" s="3"/>
      <c r="D67" s="5"/>
      <c r="E67" s="62"/>
      <c r="F67" s="62"/>
      <c r="G67" s="62"/>
      <c r="H67" s="62"/>
    </row>
    <row r="68" spans="1:15" ht="13.5" customHeight="1" x14ac:dyDescent="0.15">
      <c r="B68" s="3"/>
      <c r="C68" s="3"/>
      <c r="D68" s="5"/>
      <c r="E68" s="62"/>
      <c r="F68" s="62"/>
      <c r="G68" s="62"/>
      <c r="H68" s="62"/>
    </row>
    <row r="69" spans="1:15" ht="13.5" customHeight="1" x14ac:dyDescent="0.15">
      <c r="B69" s="3"/>
      <c r="C69" s="3"/>
      <c r="D69" s="5"/>
      <c r="E69" s="62"/>
      <c r="F69" s="62"/>
      <c r="G69" s="62"/>
      <c r="H69" s="62"/>
    </row>
    <row r="70" spans="1:15" ht="13.5" customHeight="1" x14ac:dyDescent="0.15">
      <c r="B70" s="3"/>
      <c r="C70" s="3"/>
      <c r="D70" s="5"/>
      <c r="E70" s="62"/>
      <c r="F70" s="62"/>
      <c r="G70" s="62"/>
      <c r="H70" s="62"/>
    </row>
    <row r="71" spans="1:15" ht="13.5" customHeight="1" x14ac:dyDescent="0.15">
      <c r="B71" s="3"/>
      <c r="C71" s="3"/>
      <c r="D71" s="5"/>
      <c r="E71" s="62"/>
      <c r="F71" s="62"/>
      <c r="G71" s="62"/>
      <c r="H71" s="62"/>
    </row>
    <row r="72" spans="1:15" ht="13.5" customHeight="1" x14ac:dyDescent="0.15"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5" ht="13.5" customHeight="1" x14ac:dyDescent="0.15"/>
    <row r="74" spans="1:15" ht="13.5" customHeight="1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5" ht="13.5" customHeight="1" x14ac:dyDescent="0.15">
      <c r="A75" s="77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5" s="77" customFormat="1" ht="13.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O76" s="171"/>
    </row>
    <row r="77" spans="1:15" ht="15" customHeight="1" x14ac:dyDescent="0.15">
      <c r="A77" s="3"/>
    </row>
    <row r="78" spans="1:15" s="3" customFormat="1" ht="18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  <c r="O78" s="170"/>
    </row>
    <row r="79" spans="1:15" s="3" customFormat="1" ht="18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O79" s="170"/>
    </row>
  </sheetData>
  <mergeCells count="56">
    <mergeCell ref="B2:M2"/>
    <mergeCell ref="B3:M3"/>
    <mergeCell ref="B4:M4"/>
    <mergeCell ref="B6:K7"/>
    <mergeCell ref="L6:M7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46:M46"/>
    <mergeCell ref="L47:M47"/>
    <mergeCell ref="L48:M48"/>
    <mergeCell ref="L49:M49"/>
    <mergeCell ref="L50:M50"/>
    <mergeCell ref="L59:M59"/>
    <mergeCell ref="B53:K53"/>
    <mergeCell ref="L53:M53"/>
    <mergeCell ref="B54:K54"/>
    <mergeCell ref="L54:M54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turuta</cp:lastModifiedBy>
  <cp:lastPrinted>2022-08-19T08:51:27Z</cp:lastPrinted>
  <dcterms:created xsi:type="dcterms:W3CDTF">2014-03-27T08:10:30Z</dcterms:created>
  <dcterms:modified xsi:type="dcterms:W3CDTF">2023-08-17T05:18:25Z</dcterms:modified>
</cp:coreProperties>
</file>